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30" windowWidth="15480" windowHeight="9690" activeTab="0"/>
  </bookViews>
  <sheets>
    <sheet name="2018 мр" sheetId="1" r:id="rId1"/>
  </sheets>
  <definedNames>
    <definedName name="_xlnm.Print_Titles" localSheetId="0">'2018 мр'!$A:$E,'2018 мр'!$6:$8</definedName>
    <definedName name="_xlnm.Print_Area" localSheetId="0">'2018 мр'!$A$1:$H$134</definedName>
  </definedNames>
  <calcPr fullCalcOnLoad="1"/>
</workbook>
</file>

<file path=xl/sharedStrings.xml><?xml version="1.0" encoding="utf-8"?>
<sst xmlns="http://schemas.openxmlformats.org/spreadsheetml/2006/main" count="633" uniqueCount="266">
  <si>
    <t>10102000</t>
  </si>
  <si>
    <t>Наименование доходов</t>
  </si>
  <si>
    <t>Плата за негативное воздействие на окружающую среду</t>
  </si>
  <si>
    <t>Код бюджетной классификации Российской Федерации</t>
  </si>
  <si>
    <t>00</t>
  </si>
  <si>
    <t>0000</t>
  </si>
  <si>
    <t>000</t>
  </si>
  <si>
    <t>ВСЕГО ДОХОДОВ</t>
  </si>
  <si>
    <t>10000000</t>
  </si>
  <si>
    <t>НАЛОГОВЫЕ И НЕНАЛОГОВЫЕ ДОХОДЫ</t>
  </si>
  <si>
    <t>10100000</t>
  </si>
  <si>
    <t>НАЛОГИ НА ПРИБЫЛЬ, ДОХОДЫ</t>
  </si>
  <si>
    <t>01</t>
  </si>
  <si>
    <t>110</t>
  </si>
  <si>
    <t>10500000</t>
  </si>
  <si>
    <t>НАЛОГИ НА СОВОКУПНЫЙ ДОХОД</t>
  </si>
  <si>
    <t>10502000</t>
  </si>
  <si>
    <t>02</t>
  </si>
  <si>
    <t>10503000</t>
  </si>
  <si>
    <t>Единый сельскохозяйственный налог</t>
  </si>
  <si>
    <t>10</t>
  </si>
  <si>
    <t>10700000</t>
  </si>
  <si>
    <t>НАЛОГИ, СБОРЫ И РЕГУЛЯРНЫЕ ПЛАТЕЖИ ЗА ПОЛЬЗОВАНИЕ ПРИРОДНЫМИ РЕСУРСАМИ</t>
  </si>
  <si>
    <t>10701020</t>
  </si>
  <si>
    <t>Налог на добычу общераспространенных полезных ископаемых</t>
  </si>
  <si>
    <t>10800000</t>
  </si>
  <si>
    <t>ГОСУДАРСТВЕННАЯ ПОШЛИНА</t>
  </si>
  <si>
    <t>10803010</t>
  </si>
  <si>
    <t>11100000</t>
  </si>
  <si>
    <t>ДОХОДЫ ОТ ИСПОЛЬЗОВАНИЯ ИМУЩЕСТВА, НАХОДЯЩЕГОСЯ В ГОСУДАРСТВЕННОЙ И МУНИЦИПАЛЬНОЙ СОБСТВЕННОСТИ</t>
  </si>
  <si>
    <t>11105013</t>
  </si>
  <si>
    <t>120</t>
  </si>
  <si>
    <t>ИТОГО ДОХОДОВ</t>
  </si>
  <si>
    <t>Налог на доходы физических лиц</t>
  </si>
  <si>
    <r>
      <t>0206</t>
    </r>
  </si>
  <si>
    <r>
      <t>0207</t>
    </r>
  </si>
  <si>
    <r>
      <t>0208</t>
    </r>
  </si>
  <si>
    <r>
      <t>0209</t>
    </r>
  </si>
  <si>
    <r>
      <t>0210</t>
    </r>
  </si>
  <si>
    <r>
      <t>0211</t>
    </r>
  </si>
  <si>
    <r>
      <t>0212</t>
    </r>
  </si>
  <si>
    <r>
      <t>0213</t>
    </r>
  </si>
  <si>
    <r>
      <t>0214</t>
    </r>
  </si>
  <si>
    <r>
      <t>0215</t>
    </r>
  </si>
  <si>
    <r>
      <t>0216</t>
    </r>
  </si>
  <si>
    <r>
      <t>0217</t>
    </r>
  </si>
  <si>
    <r>
      <t>0218</t>
    </r>
  </si>
  <si>
    <r>
      <t>0219</t>
    </r>
  </si>
  <si>
    <r>
      <t>0220</t>
    </r>
  </si>
  <si>
    <r>
      <t>0221</t>
    </r>
  </si>
  <si>
    <r>
      <t>0222</t>
    </r>
  </si>
  <si>
    <t>ЗАДОЛЖЕННОСТЬ И ПЕРЕРАСЧЕТЫ ПО ОТМЕНЕННЫМ НАЛОГАМ, СБОРАМ И ИНЫМ ОБЯЗАТЕЛЬНЫМ ПЛАТЕЖАМ</t>
  </si>
  <si>
    <t>ПРОЧИЕ НЕНАЛОГОВЫЕ ДОХОДЫ</t>
  </si>
  <si>
    <t>85000000</t>
  </si>
  <si>
    <t>10300000</t>
  </si>
  <si>
    <t>НАЛОГИ НА ТОВАРЫ (РАБОТЫ, УСЛУГИ), РЕАЛИЗУЕМЫЕ НА ТЕРРИТОРИИ РОССИЙСКОЙ ФЕДЕРАЦИИ</t>
  </si>
  <si>
    <t>10302000</t>
  </si>
  <si>
    <t>Акцизы по подакцизным товарам (продукции), производимым на территории Российской Федерации</t>
  </si>
  <si>
    <t>10504000</t>
  </si>
  <si>
    <t>10900000</t>
  </si>
  <si>
    <t xml:space="preserve">Субвенции бюджетам муниципальных районов на государственную регистрацию актов гражданского состояния  </t>
  </si>
  <si>
    <t>НАЛОГОВЫЕ ДОХОДЫ</t>
  </si>
  <si>
    <t>11400000</t>
  </si>
  <si>
    <t>ДОХОДЫ ОТ ПРОДАЖИ МАТЕРИАЛЬНЫХ И НЕМАТЕРИАЛЬНЫХ АКТИВОВ</t>
  </si>
  <si>
    <t>11406013</t>
  </si>
  <si>
    <t>430</t>
  </si>
  <si>
    <t>11600000</t>
  </si>
  <si>
    <t>ШТРАФЫ, САНКЦИИ, ВОЗМЕЩЕНИЕ УЩЕРБА</t>
  </si>
  <si>
    <t>20000000</t>
  </si>
  <si>
    <t>БЕЗВОЗМЕЗДНЫЕ ПОСТУПЛЕНИЯ</t>
  </si>
  <si>
    <t>20200000</t>
  </si>
  <si>
    <t>Безвозмездные поступления от других бюджетов бюджетной системы Российской Федерации</t>
  </si>
  <si>
    <t>151</t>
  </si>
  <si>
    <t>20203024</t>
  </si>
  <si>
    <t>10807150</t>
  </si>
  <si>
    <t>Государственная пошлина за выдачу разрешения на установку рекламной конструкции</t>
  </si>
  <si>
    <t>НЕНАЛОГОВЫЕ ДОХОДЫ</t>
  </si>
  <si>
    <t>Иные межбюджетные трансферты</t>
  </si>
  <si>
    <t>Единый налог на вменённый доход для отдельных видов деятельности</t>
  </si>
  <si>
    <t>Налог, взимаемый в связи с применением патентной системы налогообложения</t>
  </si>
  <si>
    <t>11105035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</si>
  <si>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</si>
  <si>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11700000</t>
  </si>
  <si>
    <t xml:space="preserve">Дотации бюджетам муниципальных районов на выравнивание бюджетной обеспеченности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</si>
  <si>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</si>
  <si>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Субсидии бюджетам муниципальных районов   на решение вопроса местного значения по владению имуществом, находящимся в муниципальной собственности, в части уплаты налога на имущество организаций</t>
  </si>
  <si>
    <t xml:space="preserve">Субвенции бюджетам муниципальных районов на осуществление первичного воинского учета на территориях, где отсутствуют военные комиссариаты </t>
  </si>
  <si>
    <t>05</t>
  </si>
  <si>
    <t>11109045</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</si>
  <si>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</si>
  <si>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t>
  </si>
  <si>
    <t>ПЛАТЕЖИ ПРИ ПОЛЬЗОВАНИИ ПРИРОДНЫМИ РЕСУРСАМИ</t>
  </si>
  <si>
    <t>11201000</t>
  </si>
  <si>
    <t>11300000</t>
  </si>
  <si>
    <t>ДОХОДЫ ОТ ОКАЗАНИЯ ПЛАТНЫХ УСЛУГ (РАБОТ) И КОМПЕНСАЦИИ ЗАТРАТ ГОСУДАРСТВА</t>
  </si>
  <si>
    <t>130</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</si>
  <si>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</si>
  <si>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</si>
  <si>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 xml:space="preserve">Субвенции бюджетам муниципальных районов на предоставление гражданам субсидий на оплату жилого помещения и коммунальных услуг </t>
  </si>
  <si>
    <t xml:space="preserve">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</si>
  <si>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бюджетам муниципальных районов на организацию социальной поддержки детей-сирот и детей, оставшихся без попечения родителей    </t>
  </si>
  <si>
    <t xml:space="preserve">Субвенции бюджетам муниципальных районов на выплату денежных средств на содержание усыновлённых (удочерённых) детей   </t>
  </si>
  <si>
    <t xml:space="preserve">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t>
  </si>
  <si>
    <t>0110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</si>
  <si>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</si>
  <si>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0202</t>
  </si>
  <si>
    <t>0203</t>
  </si>
  <si>
    <t>0204</t>
  </si>
  <si>
    <t>0205</t>
  </si>
  <si>
    <t>11406025</t>
  </si>
  <si>
    <t>Прочие дотации бюджетам муниципальных районов</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</si>
  <si>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</si>
  <si>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</si>
  <si>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</si>
  <si>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0102</t>
  </si>
  <si>
    <t>0103</t>
  </si>
  <si>
    <t>Субсидии бюджетам муниципальных районов на мероприятия по проведению капитального ремонта объектов муниципальной собственности, включенных в "Перечень объектов капитального ремонта, финансируемых из бюджета Удмуртской Республики", утвержденный Правительством Удмуртской Республики</t>
  </si>
  <si>
    <t>0105</t>
  </si>
  <si>
    <t>0109</t>
  </si>
  <si>
    <t>0223</t>
  </si>
  <si>
    <t>0224</t>
  </si>
  <si>
    <t>20700000</t>
  </si>
  <si>
    <t>180</t>
  </si>
  <si>
    <t>Прочие безвозмездные поступления</t>
  </si>
  <si>
    <t>20705030</t>
  </si>
  <si>
    <t>Прочие безвозмездные поступления в бюджеты муниципальных районов</t>
  </si>
  <si>
    <t>0119</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</si>
  <si>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</si>
  <si>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Дотации бюджетам муниципальных районов на поддержку мер по обеспечению сбалансированности бюджетов</t>
  </si>
  <si>
    <t>Субсидии бюджетам муниципальных районов на реализацию федеральных целевых программ</t>
  </si>
  <si>
    <t>0111</t>
  </si>
  <si>
    <t>0115</t>
  </si>
  <si>
    <t>0116</t>
  </si>
  <si>
    <t>0117</t>
  </si>
  <si>
    <t>0107</t>
  </si>
  <si>
    <t>0201</t>
  </si>
  <si>
    <t>20204012</t>
  </si>
  <si>
    <t>20204061</t>
  </si>
  <si>
    <t>Прочие межбюджетные трансферты, передаваемые бюджетам муниципальных районов</t>
  </si>
  <si>
    <t>11107015</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</si>
  <si>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</si>
  <si>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Субсидии бюджетам муниципальных районов на создание в общеобразовательных организациях, расположенных в сельской местности, условий для занятия физической культурой и спортом</t>
  </si>
  <si>
    <t>Субсидии бюджетам муниципальных районов на обеспечение первичных мер пожапрной безопасности в границах населенных пунктов</t>
  </si>
  <si>
    <t>Субсидии бюджетам муниципальных районов на реализацию мероприятий по управлению земельными участками и развитию инфраструктуры системы муниципального управления земельными ресурсами</t>
  </si>
  <si>
    <t>Субсидии бюжетам муниципальных районов на реализацию, мероприятий, направленных на развитие информационного общества</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</si>
  <si>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</si>
  <si>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</si>
  <si>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</si>
  <si>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t>
  </si>
  <si>
    <t>Прочие субвенции бюджетам муниципальных районов на выполнение передаваемых полномочий Удмуртской Республики</t>
  </si>
  <si>
    <t xml:space="preserve">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</si>
  <si>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 xml:space="preserve">Субвенции бюджетам муниципальных районов на предоставление жилых помещений на основании решений судов о предоставлении жилых помещений детям-сиротам и детям, оставшимся без попечения родителей, лицам из их числа, принятых в целях реализации Закона Удмуртской Республики от 6 марта 2007 года № 2-РЗ «О мерах по социальной поддержке детей-сирот и детей, оставшихся без попечения родителей» </t>
  </si>
  <si>
    <r>
      <t xml:space="preserve">Субвенции бюджетам муниципальных районов на предоставление безвозмездных субсидий многодетным семьям, признанным нуждающимися в улучшении жилищных условий, на строительство, реконструкцию, капитальный ремонт и приобретение жилых помещений   </t>
    </r>
  </si>
  <si>
    <t>Субвенции бюджетам муниципальных районов на оказание содействия детям-сиротам и детям, оставшимся без попечения родителей, в обучении на подготовительных отделениях образовательных организаций высшего образования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</si>
  <si>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</si>
  <si>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</si>
  <si>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</si>
  <si>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10600000</t>
  </si>
  <si>
    <t>10601000</t>
  </si>
  <si>
    <t>10606000</t>
  </si>
  <si>
    <t>Земельный налог</t>
  </si>
  <si>
    <t>10606030</t>
  </si>
  <si>
    <t>Земельный налог с организаций</t>
  </si>
  <si>
    <t>10606040</t>
  </si>
  <si>
    <t>Земельный налог с физических лиц</t>
  </si>
  <si>
    <t>Налог на имущество физических лиц</t>
  </si>
  <si>
    <t>10804020</t>
  </si>
  <si>
    <t>11105025</t>
  </si>
  <si>
    <t xml:space="preserve">Дотации бюджетам сельских поселений на выравнивание бюджетной обеспеченности </t>
  </si>
  <si>
    <t>НАЛОГИ НА ИМУЩЕСТВО</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</si>
  <si>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</si>
  <si>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</si>
  <si>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</si>
  <si>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0226</t>
  </si>
  <si>
    <t>Дотации бюджетам бюджетной системы Российской Федерации</t>
  </si>
  <si>
    <t>20215002</t>
  </si>
  <si>
    <t>Субвенции бюджетам бюджетной системы Российской Федерации</t>
  </si>
  <si>
    <t>20230024</t>
  </si>
  <si>
    <t>20230027</t>
  </si>
  <si>
    <r>
      <t xml:space="preserve">Субвенции бюджетам муниципальных районов на обеспечение предоставления мер социальной поддержки по обеспечению жильём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награждённых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 и граждан, уволенных с военной службы (службы), и приравненных к ним лиц  </t>
    </r>
  </si>
  <si>
    <t>20201001</t>
  </si>
  <si>
    <t>20203069</t>
  </si>
  <si>
    <t>20203070</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</si>
  <si>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программы дошкольного образования    </t>
  </si>
  <si>
    <t>Субвенции бюдетам муниципальных районов на осуществление деятельности специалистов, осуществляющих государственные полномочия, передаваемые в соответствии с Законом Удмуртской Республики от 14 марта 2013 года № 8-РЗ "Об обеспечении жилыми помещениями детей-сирот и детей, оставшихся без попечения родителей, а также лиц из числа детей-сирот и детей, осташихся без попечения родителей"</t>
  </si>
  <si>
    <t>20210000</t>
  </si>
  <si>
    <t>20215001</t>
  </si>
  <si>
    <t>20219999</t>
  </si>
  <si>
    <t>Субсидии бюджетам бюджетной системы Российской Федерации (межбюджетные субсидии)</t>
  </si>
  <si>
    <t>20220000</t>
  </si>
  <si>
    <t>20220077</t>
  </si>
  <si>
    <t>20220299</t>
  </si>
  <si>
    <t>20220302</t>
  </si>
  <si>
    <t>20229999</t>
  </si>
  <si>
    <t>0124</t>
  </si>
  <si>
    <t>20230000</t>
  </si>
  <si>
    <t>20230022</t>
  </si>
  <si>
    <t>20230029</t>
  </si>
  <si>
    <t>20235118</t>
  </si>
  <si>
    <t>20235260</t>
  </si>
  <si>
    <t>20235930</t>
  </si>
  <si>
    <t>20240014</t>
  </si>
  <si>
    <t>20245146</t>
  </si>
  <si>
    <t>20245160</t>
  </si>
  <si>
    <t>20249999</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</si>
  <si>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</si>
  <si>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Субвенции бюджетам муниципальных районов на предоставление мер дополнительной социальной поддержки граждан по оплате коммунальных услуг в виде частичной компенсации произведенных расходов на оплату коммунальных услуг по отоплению и горячему водоснабжению</t>
  </si>
  <si>
    <t>Субсидии бюджетам муниципальных районов в целях софинансирования расходных отбязательств на организацию регулярных перевозок по регулируемым тарифам по муниципальным маршрутам регулярных перевозок, связанных с возмещением транспортным организациям и отдельных категорий граждан по социальному проездному билету</t>
  </si>
  <si>
    <t>ВОЗВРАТ ОСТАТКОВ СУБСИДИЙ, СУБВЕНЦИЙ И ИНЫХ МЕЖБЮДЖЕТНЫХ ТРАНСФЕРТОВ, ИМЕЮЩИХ ЦЕЛЕВОЕ НАЗНАЧЕНИЕ, ПРОШЛЫХ ЛЕТ</t>
  </si>
  <si>
    <t>21900000</t>
  </si>
  <si>
    <t>21945160</t>
  </si>
  <si>
    <t>21960010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</si>
  <si>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</si>
  <si>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</si>
  <si>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Субсидии бюджетам муниципальных районов на капитальный ремонт и ремонт автомобильных дорог местного значения и искусственных сооружений на них, в том числе проектирование</t>
  </si>
  <si>
    <t>Субвенции бюджетам муниципальных районов на осуществление отдельных государственных полномочий Удмуртской Республики в области архивного дела</t>
  </si>
  <si>
    <r>
      <t xml:space="preserve">Субвенции бюджетам муниципальных районов по организации предоставления гражданам субсидий на оплату жилого помещения и коммунальных услуг  </t>
    </r>
  </si>
  <si>
    <t>Субвенции бюджетам муниципальных районов на обеспечение осуществления отдельных государственных полномочий, передаваемых в соответствии с Законом Удмуртской Республики от 14 марта 2013 года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 за исключением расходов на осуществление деятельности специалистов</t>
  </si>
  <si>
    <t xml:space="preserve">Исполнение бюджета муниципального образования </t>
  </si>
  <si>
    <t xml:space="preserve">"Балезинский район" </t>
  </si>
  <si>
    <t>Д О Х О Д Ы</t>
  </si>
  <si>
    <t>11302995</t>
  </si>
  <si>
    <t>Доходы от компенсации затрат государства бюджетов муниципальных районов</t>
  </si>
  <si>
    <t>20220051</t>
  </si>
  <si>
    <t>20225097</t>
  </si>
  <si>
    <t>20225555</t>
  </si>
  <si>
    <t>0125</t>
  </si>
  <si>
    <t>20245144</t>
  </si>
  <si>
    <t>Субсидии бюджетам муниципальных районов на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</si>
  <si>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в целях софинансирования расходных отбязательств на организацию регулярных перевозок по регулируемым тарифам по муниципальным маршрутам регулярных перевозок, связанных с возмещением транспортным организациям и индивидуальным предпринимателям выпадающих доходов от предоставления пенсионерам 50-ти процентной скидки со стоимости проезда в пригородном сообщении с учетом сезонных маршрутов (кроме такси)</t>
  </si>
  <si>
    <t>Межбюджетные трансферты, передаваемые бюджетам муниципальных районов на комплектование книжных фондов библиотек муниципальных образований</t>
  </si>
  <si>
    <t>Субсидии бюджетам муниципальных районов на софинансирование расходных обязательств муниципальных образований в Удмуртской Республике по реализации мероприятий в области поддержки и развития коммунального хозяйства</t>
  </si>
  <si>
    <t>Субсидии бюджетам мунициплаьных районов на реализацию мероприятий муниципальных программ энергосбережения и повышения энергетической эффективности</t>
  </si>
  <si>
    <t>Субсдии бюджетам муниципальных районов на реализацию мероприятий по организации отдыха детей в каникулярное время</t>
  </si>
  <si>
    <t>0106</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</si>
  <si>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</si>
  <si>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</si>
  <si>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Субсидии бюджетам муниципальных районов на расходы по присмотру и уходу за детьми, оставшимися без попечения рподителей, а также за детьми с туберкулезной интоксикацией, обучающимся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</si>
  <si>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 xml:space="preserve"> за  1 квартал 2018 года</t>
  </si>
  <si>
    <t>11105075</t>
  </si>
  <si>
    <t>20235120</t>
  </si>
  <si>
    <t>21800000</t>
  </si>
  <si>
    <t>21860010</t>
  </si>
  <si>
    <t>Доходы бюджетов муниципальных районов от возврата прочих остатков субсидий, субвенций и иных межбюджетных т рансфертов, имеющих целевое назначение, прошлых лет из бюджетов поселений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</si>
  <si>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</si>
  <si>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Субсидии бюджетам муниципальных районов на содержание автомобильных дорог местного значения и искусственных сооружений на них, по которым проходят маршруты школьных автобусов</t>
  </si>
  <si>
    <t>Субсидии бюджетам муниципальных районов на организацию питания обучающихся муниципальных общеобразовательных организаций, находящихся на территории Удмуртской Республики</t>
  </si>
  <si>
    <t xml:space="preserve">Субвенции бюджетам муниципальных районов на осуществление отдельных государственных полномочий Удмуртской Республикир по организации предоставления общедоступного и бесплатного дошкольного, начального общего, основного общего,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t>
  </si>
  <si>
    <t xml:space="preserve">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 </t>
  </si>
  <si>
    <r>
      <t xml:space="preserve">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    </t>
    </r>
  </si>
  <si>
    <r>
      <t xml:space="preserve">Субвенции бюджетам муниципальных районов на осуществление отдельных государственных полномочий по расчету и предоставлению дотаций бюджетам городских и сельских поселений за счёт средств бюджета Удмуртской Республики  </t>
    </r>
  </si>
  <si>
    <t>Субвенции бюджетам муниципальных районов на осуществление отдельных государственных полномочий Удмуртской Республики по социальной поддержке детей-сирот и детей, оставшихся без попечения родителей, обучающихся и воспитывающихся в организациях для детей-сирот и детей, оставшихся без попечения родителей</t>
  </si>
  <si>
    <r>
      <t xml:space="preserve">Субвенции бюджетам муниципальных районов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t>
    </r>
  </si>
  <si>
    <t>Субвенции бюджетам муниципальных районов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года № 40-РЗ "О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"Об установлении административной ответственности за отдельные виды правонарушений"</t>
  </si>
  <si>
    <t>Субвенции бюджетам муниципальных районов на осуществление отдельных государственных полномочий по созданию и организации дщеятельности административных комиссий</t>
  </si>
  <si>
    <t xml:space="preserve">Субвенции бюджетам муниципальных районов на осуществление отдельных государственных полномочий Удмуртской Республики по предоставлению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платы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 </t>
  </si>
  <si>
    <t xml:space="preserve">Субвенции бюджетам муниципальных районов на осуществление отдельных государственных полномочий Удмуртской Республики по отлову и содержанию безнадзорных животных  </t>
  </si>
  <si>
    <t>Субвенции бюджетам муниципальных районов на осуществление отдельных государственных полномочий по учету (регистрации) многодетных семей</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</si>
  <si>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Удмуртской Республике</t>
  </si>
  <si>
    <t>Доходы от сдачи в аренду имущества, составляющего казну муниципальных районов (за исключением земельных участков)</t>
  </si>
  <si>
    <t>(руб.)</t>
  </si>
  <si>
    <t>Процент исполнения плана, %</t>
  </si>
  <si>
    <t>План на 2018 год, руб.</t>
  </si>
  <si>
    <t>Исполнено за 1 квартал 2018 года, руб.</t>
  </si>
  <si>
    <t>0126</t>
  </si>
  <si>
    <t>0129</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</si>
</sst>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
    <numFmt numFmtId="167" formatCode="#,##0.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0"/>
    <numFmt numFmtId="173" formatCode="#,##0.000"/>
  </numFmts>
  <fonts count="52">
    <font>
      <sz val="10"/>
      <name val="Arial Cyr"/>
      <family val="0"/>
    </font>
    <font>
      <sz val="11"/>
      <color indexed="8"/>
      <name val="Calibri"/>
      <family val="2"/>
    </font>
    <font>
      <sz val="10"/>
      <name val="Times New Roman"/>
      <family val="0"/>
    </font>
    <font>
      <sz val="11"/>
      <name val="Times New Roman"/>
      <family val="1"/>
    </font>
    <font>
      <sz val="9"/>
      <name val="Times New Roman"/>
      <family val="1"/>
    </font>
    <font>
      <sz val="14"/>
      <name val="Arial"/>
      <family val="0"/>
    </font>
    <font>
      <sz val="7"/>
      <name val="Times New Roman"/>
      <family val="1"/>
    </font>
    <font>
      <sz val="10"/>
      <color indexed="20"/>
      <name val="Times New Roman"/>
      <family val="1"/>
    </font>
    <font>
      <sz val="10"/>
      <color indexed="18"/>
      <name val="Times New Roman"/>
      <family val="1"/>
    </font>
    <font>
      <sz val="8"/>
      <name val="Arial Cyr"/>
      <family val="0"/>
    </font>
    <font>
      <sz val="7"/>
      <name val="Arial"/>
      <family val="0"/>
    </font>
    <font>
      <sz val="8"/>
      <color indexed="10"/>
      <name val="Arial"/>
      <family val="2"/>
    </font>
    <font>
      <sz val="7"/>
      <color indexed="10"/>
      <name val="Arial"/>
      <family val="2"/>
    </font>
    <font>
      <sz val="14"/>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b/>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b/>
      <sz val="10"/>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3" fillId="0" borderId="0">
      <alignment/>
      <protection/>
    </xf>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32" borderId="0" applyNumberFormat="0" applyBorder="0" applyAlignment="0" applyProtection="0"/>
  </cellStyleXfs>
  <cellXfs count="77">
    <xf numFmtId="0" fontId="0" fillId="0" borderId="0" xfId="0" applyAlignment="1">
      <alignment/>
    </xf>
    <xf numFmtId="165" fontId="2" fillId="0" borderId="10" xfId="0" applyNumberFormat="1" applyFont="1" applyFill="1" applyBorder="1" applyAlignment="1">
      <alignment horizontal="left" wrapText="1" indent="1"/>
    </xf>
    <xf numFmtId="49" fontId="2" fillId="0" borderId="10" xfId="53" applyNumberFormat="1" applyFont="1" applyFill="1" applyBorder="1" applyAlignment="1">
      <alignment horizontal="center"/>
      <protection/>
    </xf>
    <xf numFmtId="165" fontId="2" fillId="0" borderId="10" xfId="53" applyNumberFormat="1" applyFont="1" applyFill="1" applyBorder="1" applyAlignment="1">
      <alignment horizontal="left" wrapText="1" indent="1"/>
      <protection/>
    </xf>
    <xf numFmtId="0" fontId="2" fillId="0" borderId="0" xfId="0" applyFont="1" applyFill="1" applyAlignment="1">
      <alignment/>
    </xf>
    <xf numFmtId="0" fontId="5" fillId="0" borderId="0" xfId="0" applyFont="1" applyFill="1" applyAlignment="1">
      <alignment/>
    </xf>
    <xf numFmtId="49" fontId="2" fillId="0" borderId="0" xfId="53" applyNumberFormat="1" applyFont="1" applyFill="1" applyAlignment="1" quotePrefix="1">
      <alignment horizontal="center" wrapText="1"/>
      <protection/>
    </xf>
    <xf numFmtId="0" fontId="2" fillId="0" borderId="0" xfId="53" applyFont="1" applyFill="1" applyAlignment="1">
      <alignment horizontal="left" indent="1"/>
      <protection/>
    </xf>
    <xf numFmtId="49" fontId="2" fillId="0" borderId="0" xfId="53" applyNumberFormat="1" applyFont="1" applyFill="1" applyAlignment="1">
      <alignment horizontal="center"/>
      <protection/>
    </xf>
    <xf numFmtId="0" fontId="2" fillId="0" borderId="0" xfId="0" applyFont="1" applyFill="1" applyAlignment="1">
      <alignment horizontal="center"/>
    </xf>
    <xf numFmtId="0" fontId="2" fillId="0" borderId="0" xfId="0" applyFont="1" applyFill="1" applyAlignment="1">
      <alignment horizontal="left" wrapText="1" indent="1"/>
    </xf>
    <xf numFmtId="4" fontId="2" fillId="0" borderId="0" xfId="53" applyNumberFormat="1" applyFont="1" applyFill="1" applyAlignment="1">
      <alignment horizontal="left" indent="1"/>
      <protection/>
    </xf>
    <xf numFmtId="0" fontId="2" fillId="0" borderId="10" xfId="0" applyNumberFormat="1" applyFont="1" applyFill="1" applyBorder="1" applyAlignment="1">
      <alignment horizontal="left" wrapText="1" indent="1"/>
    </xf>
    <xf numFmtId="4" fontId="2" fillId="0" borderId="0" xfId="0" applyNumberFormat="1" applyFont="1" applyFill="1" applyAlignment="1">
      <alignment/>
    </xf>
    <xf numFmtId="4" fontId="2" fillId="0" borderId="10" xfId="0" applyNumberFormat="1" applyFont="1" applyFill="1" applyBorder="1" applyAlignment="1">
      <alignment horizontal="left" wrapText="1" indent="1"/>
    </xf>
    <xf numFmtId="4" fontId="4" fillId="0" borderId="0" xfId="53" applyNumberFormat="1" applyFont="1" applyFill="1" applyAlignment="1">
      <alignment horizontal="right"/>
      <protection/>
    </xf>
    <xf numFmtId="49" fontId="2" fillId="0" borderId="10" xfId="0" applyNumberFormat="1" applyFont="1" applyFill="1" applyBorder="1" applyAlignment="1">
      <alignment horizontal="left" wrapText="1" indent="1"/>
    </xf>
    <xf numFmtId="164" fontId="2" fillId="0" borderId="10" xfId="53" applyNumberFormat="1" applyFont="1" applyFill="1" applyBorder="1" applyAlignment="1">
      <alignment horizontal="center"/>
      <protection/>
    </xf>
    <xf numFmtId="1" fontId="2" fillId="0" borderId="10" xfId="53" applyNumberFormat="1" applyFont="1" applyFill="1" applyBorder="1" applyAlignment="1">
      <alignment horizontal="center"/>
      <protection/>
    </xf>
    <xf numFmtId="0" fontId="4" fillId="0" borderId="0" xfId="0" applyFont="1" applyFill="1" applyAlignment="1">
      <alignment/>
    </xf>
    <xf numFmtId="4" fontId="2" fillId="0" borderId="10" xfId="53" applyNumberFormat="1" applyFont="1" applyFill="1" applyBorder="1" applyAlignment="1">
      <alignment shrinkToFit="1"/>
      <protection/>
    </xf>
    <xf numFmtId="4" fontId="2" fillId="0" borderId="10" xfId="0" applyNumberFormat="1" applyFont="1" applyFill="1" applyBorder="1" applyAlignment="1">
      <alignment/>
    </xf>
    <xf numFmtId="4" fontId="2" fillId="0" borderId="11" xfId="53" applyNumberFormat="1" applyFont="1" applyFill="1" applyBorder="1" applyAlignment="1">
      <alignment shrinkToFit="1"/>
      <protection/>
    </xf>
    <xf numFmtId="4" fontId="6" fillId="0" borderId="0" xfId="0" applyNumberFormat="1" applyFont="1" applyFill="1" applyAlignment="1">
      <alignment/>
    </xf>
    <xf numFmtId="4" fontId="10" fillId="0" borderId="0" xfId="0" applyNumberFormat="1" applyFont="1" applyFill="1" applyAlignment="1">
      <alignment/>
    </xf>
    <xf numFmtId="4" fontId="5" fillId="0" borderId="0" xfId="0" applyNumberFormat="1" applyFont="1" applyFill="1" applyAlignment="1">
      <alignment/>
    </xf>
    <xf numFmtId="4" fontId="4" fillId="0" borderId="0" xfId="0" applyNumberFormat="1" applyFont="1" applyFill="1" applyAlignment="1">
      <alignment/>
    </xf>
    <xf numFmtId="0" fontId="2" fillId="0" borderId="0" xfId="0" applyFont="1" applyAlignment="1">
      <alignment horizontal="left" wrapText="1" indent="1"/>
    </xf>
    <xf numFmtId="0" fontId="2" fillId="0" borderId="10" xfId="0" applyFont="1" applyBorder="1" applyAlignment="1">
      <alignment horizontal="left" wrapText="1" indent="1"/>
    </xf>
    <xf numFmtId="49" fontId="14" fillId="0" borderId="10" xfId="53" applyNumberFormat="1" applyFont="1" applyFill="1" applyBorder="1" applyAlignment="1">
      <alignment horizontal="center"/>
      <protection/>
    </xf>
    <xf numFmtId="165" fontId="14" fillId="0" borderId="10" xfId="53" applyNumberFormat="1" applyFont="1" applyFill="1" applyBorder="1" applyAlignment="1">
      <alignment horizontal="left" wrapText="1" indent="1"/>
      <protection/>
    </xf>
    <xf numFmtId="4" fontId="14" fillId="0" borderId="10" xfId="53" applyNumberFormat="1" applyFont="1" applyFill="1" applyBorder="1" applyAlignment="1">
      <alignment shrinkToFit="1"/>
      <protection/>
    </xf>
    <xf numFmtId="0" fontId="14" fillId="0" borderId="10" xfId="0" applyFont="1" applyFill="1" applyBorder="1" applyAlignment="1">
      <alignment horizontal="left" indent="1"/>
    </xf>
    <xf numFmtId="4" fontId="14" fillId="0" borderId="10" xfId="53" applyNumberFormat="1" applyFont="1" applyFill="1" applyBorder="1" applyAlignment="1">
      <alignment horizontal="right" wrapText="1"/>
      <protection/>
    </xf>
    <xf numFmtId="4" fontId="2" fillId="0" borderId="10" xfId="53" applyNumberFormat="1" applyFont="1" applyFill="1" applyBorder="1" applyAlignment="1">
      <alignment horizontal="right" shrinkToFit="1"/>
      <protection/>
    </xf>
    <xf numFmtId="49" fontId="2" fillId="33" borderId="10" xfId="53" applyNumberFormat="1" applyFont="1" applyFill="1" applyBorder="1" applyAlignment="1">
      <alignment horizontal="center"/>
      <protection/>
    </xf>
    <xf numFmtId="4" fontId="2" fillId="33" borderId="10" xfId="0" applyNumberFormat="1" applyFont="1" applyFill="1" applyBorder="1" applyAlignment="1">
      <alignment horizontal="right"/>
    </xf>
    <xf numFmtId="4" fontId="14" fillId="0" borderId="10" xfId="0" applyNumberFormat="1" applyFont="1" applyFill="1" applyBorder="1" applyAlignment="1">
      <alignment horizontal="left" wrapText="1" indent="1"/>
    </xf>
    <xf numFmtId="0" fontId="4" fillId="0" borderId="0" xfId="0" applyFont="1" applyFill="1" applyBorder="1" applyAlignment="1">
      <alignment horizontal="right" indent="1"/>
    </xf>
    <xf numFmtId="0" fontId="13" fillId="0" borderId="0" xfId="0" applyNumberFormat="1" applyFont="1" applyFill="1" applyAlignment="1">
      <alignment wrapText="1"/>
    </xf>
    <xf numFmtId="165" fontId="2" fillId="33" borderId="10" xfId="53" applyNumberFormat="1" applyFont="1" applyFill="1" applyBorder="1" applyAlignment="1">
      <alignment horizontal="left" wrapText="1" indent="1"/>
      <protection/>
    </xf>
    <xf numFmtId="4" fontId="2" fillId="33" borderId="10" xfId="0" applyNumberFormat="1" applyFont="1" applyFill="1" applyBorder="1" applyAlignment="1">
      <alignment horizontal="left" wrapText="1" indent="1"/>
    </xf>
    <xf numFmtId="0" fontId="2" fillId="33" borderId="10" xfId="0" applyFont="1" applyFill="1" applyBorder="1" applyAlignment="1">
      <alignment horizontal="left" vertical="top" wrapText="1" indent="1"/>
    </xf>
    <xf numFmtId="4" fontId="2" fillId="33" borderId="10" xfId="53" applyNumberFormat="1" applyFont="1" applyFill="1" applyBorder="1" applyAlignment="1">
      <alignment shrinkToFit="1"/>
      <protection/>
    </xf>
    <xf numFmtId="0" fontId="2" fillId="33" borderId="0" xfId="0" applyFont="1" applyFill="1" applyAlignment="1">
      <alignment horizontal="left" wrapText="1" indent="1"/>
    </xf>
    <xf numFmtId="0" fontId="2" fillId="33" borderId="10" xfId="0" applyNumberFormat="1" applyFont="1" applyFill="1" applyBorder="1" applyAlignment="1">
      <alignment horizontal="left" wrapText="1" indent="1"/>
    </xf>
    <xf numFmtId="49" fontId="2" fillId="0" borderId="11" xfId="53" applyNumberFormat="1" applyFont="1" applyFill="1" applyBorder="1" applyAlignment="1">
      <alignment horizontal="center"/>
      <protection/>
    </xf>
    <xf numFmtId="4" fontId="14" fillId="0" borderId="10" xfId="0" applyNumberFormat="1" applyFont="1" applyFill="1" applyBorder="1" applyAlignment="1">
      <alignment/>
    </xf>
    <xf numFmtId="4" fontId="14" fillId="33" borderId="10" xfId="0" applyNumberFormat="1" applyFont="1" applyFill="1" applyBorder="1" applyAlignment="1">
      <alignment horizontal="left" wrapText="1" indent="1"/>
    </xf>
    <xf numFmtId="4" fontId="2" fillId="0" borderId="10" xfId="0" applyNumberFormat="1" applyFont="1" applyFill="1" applyBorder="1" applyAlignment="1">
      <alignment wrapText="1"/>
    </xf>
    <xf numFmtId="4" fontId="2" fillId="0" borderId="10" xfId="53" applyNumberFormat="1" applyFont="1" applyFill="1" applyBorder="1" applyAlignment="1">
      <alignment wrapText="1"/>
      <protection/>
    </xf>
    <xf numFmtId="4" fontId="14" fillId="0" borderId="10" xfId="53" applyNumberFormat="1" applyFont="1" applyFill="1" applyBorder="1" applyAlignment="1">
      <alignment wrapText="1"/>
      <protection/>
    </xf>
    <xf numFmtId="4" fontId="2" fillId="0" borderId="0" xfId="0" applyNumberFormat="1" applyFont="1" applyAlignment="1">
      <alignment wrapText="1"/>
    </xf>
    <xf numFmtId="4" fontId="14" fillId="0" borderId="10" xfId="0" applyNumberFormat="1" applyFont="1" applyFill="1" applyBorder="1" applyAlignment="1">
      <alignment wrapText="1"/>
    </xf>
    <xf numFmtId="4" fontId="2" fillId="33" borderId="10" xfId="53" applyNumberFormat="1" applyFont="1" applyFill="1" applyBorder="1" applyAlignment="1">
      <alignment wrapText="1"/>
      <protection/>
    </xf>
    <xf numFmtId="4" fontId="2" fillId="33" borderId="10" xfId="0" applyNumberFormat="1" applyFont="1" applyFill="1" applyBorder="1" applyAlignment="1">
      <alignment wrapText="1"/>
    </xf>
    <xf numFmtId="4" fontId="2" fillId="0" borderId="10" xfId="0" applyNumberFormat="1" applyFont="1" applyFill="1" applyBorder="1" applyAlignment="1">
      <alignment/>
    </xf>
    <xf numFmtId="4" fontId="2" fillId="0" borderId="10" xfId="0" applyNumberFormat="1" applyFont="1" applyBorder="1" applyAlignment="1">
      <alignment wrapText="1"/>
    </xf>
    <xf numFmtId="4" fontId="2" fillId="33" borderId="10" xfId="0" applyNumberFormat="1" applyFont="1" applyFill="1" applyBorder="1" applyAlignment="1">
      <alignment vertical="top" wrapText="1"/>
    </xf>
    <xf numFmtId="4" fontId="14" fillId="0" borderId="10" xfId="0" applyNumberFormat="1" applyFont="1" applyFill="1" applyBorder="1" applyAlignment="1">
      <alignment/>
    </xf>
    <xf numFmtId="4" fontId="2" fillId="34" borderId="10" xfId="0" applyNumberFormat="1" applyFont="1" applyFill="1" applyBorder="1" applyAlignment="1">
      <alignment horizontal="left" wrapText="1" indent="1"/>
    </xf>
    <xf numFmtId="4" fontId="50" fillId="0" borderId="10" xfId="0" applyNumberFormat="1" applyFont="1" applyFill="1" applyBorder="1" applyAlignment="1">
      <alignment/>
    </xf>
    <xf numFmtId="4" fontId="51" fillId="0" borderId="10" xfId="0" applyNumberFormat="1" applyFont="1" applyFill="1" applyBorder="1" applyAlignment="1">
      <alignment/>
    </xf>
    <xf numFmtId="4" fontId="2" fillId="0" borderId="10" xfId="0" applyNumberFormat="1" applyFont="1" applyFill="1" applyBorder="1" applyAlignment="1">
      <alignment horizontal="center" wrapText="1"/>
    </xf>
    <xf numFmtId="0" fontId="13" fillId="0" borderId="0" xfId="0" applyNumberFormat="1" applyFont="1" applyFill="1" applyAlignment="1">
      <alignment horizont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164" fontId="3" fillId="0" borderId="18"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N134"/>
  <sheetViews>
    <sheetView tabSelected="1" view="pageBreakPreview" zoomScaleNormal="95" zoomScaleSheetLayoutView="100" zoomScalePageLayoutView="0" workbookViewId="0" topLeftCell="A1">
      <selection activeCell="A5" sqref="A5:H5"/>
    </sheetView>
  </sheetViews>
  <sheetFormatPr defaultColWidth="9.00390625" defaultRowHeight="69.75" customHeight="1"/>
  <cols>
    <col min="1" max="1" width="8.625" style="9" customWidth="1"/>
    <col min="2" max="2" width="3.875" style="9" customWidth="1"/>
    <col min="3" max="3" width="5.00390625" style="9" customWidth="1"/>
    <col min="4" max="4" width="4.875" style="9" customWidth="1"/>
    <col min="5" max="5" width="64.25390625" style="10" customWidth="1"/>
    <col min="6" max="6" width="16.125" style="10" customWidth="1"/>
    <col min="7" max="7" width="13.125" style="13" customWidth="1"/>
    <col min="8" max="8" width="13.25390625" style="13" customWidth="1"/>
    <col min="9" max="14" width="9.125" style="13" customWidth="1"/>
    <col min="15" max="16384" width="9.125" style="4" customWidth="1"/>
  </cols>
  <sheetData>
    <row r="1" spans="1:10" ht="12" customHeight="1">
      <c r="A1" s="6"/>
      <c r="B1" s="6"/>
      <c r="C1" s="6"/>
      <c r="D1" s="6"/>
      <c r="E1" s="7"/>
      <c r="F1" s="7"/>
      <c r="G1" s="38"/>
      <c r="H1" s="23"/>
      <c r="I1" s="23"/>
      <c r="J1" s="23"/>
    </row>
    <row r="2" spans="1:14" s="5" customFormat="1" ht="27" customHeight="1">
      <c r="A2" s="64" t="s">
        <v>218</v>
      </c>
      <c r="B2" s="64"/>
      <c r="C2" s="64"/>
      <c r="D2" s="64"/>
      <c r="E2" s="64"/>
      <c r="F2" s="64"/>
      <c r="G2" s="64"/>
      <c r="H2" s="64"/>
      <c r="I2" s="24"/>
      <c r="J2" s="24"/>
      <c r="K2" s="25"/>
      <c r="L2" s="25"/>
      <c r="M2" s="25"/>
      <c r="N2" s="25"/>
    </row>
    <row r="3" spans="1:14" s="5" customFormat="1" ht="27" customHeight="1">
      <c r="A3" s="64" t="s">
        <v>219</v>
      </c>
      <c r="B3" s="64"/>
      <c r="C3" s="64"/>
      <c r="D3" s="64"/>
      <c r="E3" s="64"/>
      <c r="F3" s="64"/>
      <c r="G3" s="64"/>
      <c r="H3" s="64"/>
      <c r="I3" s="39"/>
      <c r="J3" s="39"/>
      <c r="K3" s="39"/>
      <c r="L3" s="25"/>
      <c r="M3" s="25"/>
      <c r="N3" s="25"/>
    </row>
    <row r="4" spans="1:14" s="5" customFormat="1" ht="27" customHeight="1">
      <c r="A4" s="64" t="s">
        <v>238</v>
      </c>
      <c r="B4" s="64"/>
      <c r="C4" s="64"/>
      <c r="D4" s="64"/>
      <c r="E4" s="64"/>
      <c r="F4" s="64"/>
      <c r="G4" s="64"/>
      <c r="H4" s="64"/>
      <c r="I4" s="24"/>
      <c r="J4" s="24"/>
      <c r="K4" s="25"/>
      <c r="L4" s="25"/>
      <c r="M4" s="25"/>
      <c r="N4" s="25"/>
    </row>
    <row r="5" spans="1:14" s="5" customFormat="1" ht="27" customHeight="1">
      <c r="A5" s="64" t="s">
        <v>220</v>
      </c>
      <c r="B5" s="64"/>
      <c r="C5" s="64"/>
      <c r="D5" s="64"/>
      <c r="E5" s="64"/>
      <c r="F5" s="64"/>
      <c r="G5" s="64"/>
      <c r="H5" s="64"/>
      <c r="I5" s="39"/>
      <c r="J5" s="39"/>
      <c r="K5" s="39"/>
      <c r="L5" s="25"/>
      <c r="M5" s="25"/>
      <c r="N5" s="25"/>
    </row>
    <row r="6" spans="1:10" ht="27.75" customHeight="1">
      <c r="A6" s="8"/>
      <c r="B6" s="8"/>
      <c r="C6" s="8"/>
      <c r="D6" s="8"/>
      <c r="E6" s="11"/>
      <c r="F6" s="11"/>
      <c r="G6" s="4"/>
      <c r="H6" s="15" t="s">
        <v>260</v>
      </c>
      <c r="I6" s="23"/>
      <c r="J6" s="23"/>
    </row>
    <row r="7" spans="1:8" ht="21" customHeight="1">
      <c r="A7" s="65" t="s">
        <v>3</v>
      </c>
      <c r="B7" s="66"/>
      <c r="C7" s="66"/>
      <c r="D7" s="67"/>
      <c r="E7" s="71" t="s">
        <v>1</v>
      </c>
      <c r="F7" s="75" t="s">
        <v>262</v>
      </c>
      <c r="G7" s="73" t="s">
        <v>263</v>
      </c>
      <c r="H7" s="63" t="s">
        <v>261</v>
      </c>
    </row>
    <row r="8" spans="1:8" ht="27.75" customHeight="1">
      <c r="A8" s="68"/>
      <c r="B8" s="69"/>
      <c r="C8" s="69"/>
      <c r="D8" s="70"/>
      <c r="E8" s="72"/>
      <c r="F8" s="76"/>
      <c r="G8" s="74"/>
      <c r="H8" s="63"/>
    </row>
    <row r="9" spans="1:8" ht="21.75" customHeight="1" hidden="1">
      <c r="A9" s="2" t="s">
        <v>53</v>
      </c>
      <c r="B9" s="2" t="s">
        <v>4</v>
      </c>
      <c r="C9" s="2" t="s">
        <v>5</v>
      </c>
      <c r="D9" s="2" t="s">
        <v>6</v>
      </c>
      <c r="E9" s="3" t="s">
        <v>7</v>
      </c>
      <c r="F9" s="22">
        <f>F10+F52</f>
        <v>837240436</v>
      </c>
      <c r="G9" s="22">
        <f>G10+G52</f>
        <v>202863924.54</v>
      </c>
      <c r="H9" s="21"/>
    </row>
    <row r="10" spans="1:8" ht="20.25" customHeight="1">
      <c r="A10" s="29" t="s">
        <v>8</v>
      </c>
      <c r="B10" s="29" t="s">
        <v>4</v>
      </c>
      <c r="C10" s="29" t="s">
        <v>5</v>
      </c>
      <c r="D10" s="29" t="s">
        <v>6</v>
      </c>
      <c r="E10" s="30" t="s">
        <v>9</v>
      </c>
      <c r="F10" s="31">
        <f>F11+F32</f>
        <v>254505000</v>
      </c>
      <c r="G10" s="31">
        <f>G11+G32</f>
        <v>56829539.660000004</v>
      </c>
      <c r="H10" s="47">
        <f>G10/F10*100</f>
        <v>22.329439366613624</v>
      </c>
    </row>
    <row r="11" spans="1:8" ht="22.5" customHeight="1" hidden="1">
      <c r="A11" s="2" t="s">
        <v>8</v>
      </c>
      <c r="B11" s="2" t="s">
        <v>4</v>
      </c>
      <c r="C11" s="2" t="s">
        <v>5</v>
      </c>
      <c r="D11" s="2" t="s">
        <v>6</v>
      </c>
      <c r="E11" s="16" t="s">
        <v>61</v>
      </c>
      <c r="F11" s="20">
        <f>F12+F14+F16+F25+F27+F31</f>
        <v>245723000</v>
      </c>
      <c r="G11" s="20">
        <f>G12+G14+G16+G25+G27+G31</f>
        <v>54603223.71</v>
      </c>
      <c r="H11" s="21">
        <f aca="true" t="shared" si="0" ref="H11:H74">G11/F11*100</f>
        <v>22.221454121103847</v>
      </c>
    </row>
    <row r="12" spans="1:8" ht="22.5" customHeight="1">
      <c r="A12" s="29" t="s">
        <v>10</v>
      </c>
      <c r="B12" s="29" t="s">
        <v>4</v>
      </c>
      <c r="C12" s="29" t="s">
        <v>5</v>
      </c>
      <c r="D12" s="29" t="s">
        <v>6</v>
      </c>
      <c r="E12" s="30" t="s">
        <v>11</v>
      </c>
      <c r="F12" s="31">
        <f>F13</f>
        <v>220514000</v>
      </c>
      <c r="G12" s="31">
        <f>G13</f>
        <v>48237055.39</v>
      </c>
      <c r="H12" s="47">
        <f t="shared" si="0"/>
        <v>21.874826718484993</v>
      </c>
    </row>
    <row r="13" spans="1:8" ht="21.75" customHeight="1">
      <c r="A13" s="2" t="s">
        <v>0</v>
      </c>
      <c r="B13" s="2" t="s">
        <v>12</v>
      </c>
      <c r="C13" s="2" t="s">
        <v>5</v>
      </c>
      <c r="D13" s="2" t="s">
        <v>13</v>
      </c>
      <c r="E13" s="3" t="s">
        <v>33</v>
      </c>
      <c r="F13" s="50">
        <v>220514000</v>
      </c>
      <c r="G13" s="20">
        <v>48237055.39</v>
      </c>
      <c r="H13" s="21">
        <f t="shared" si="0"/>
        <v>21.874826718484993</v>
      </c>
    </row>
    <row r="14" spans="1:8" ht="33.75" customHeight="1">
      <c r="A14" s="29" t="s">
        <v>54</v>
      </c>
      <c r="B14" s="29" t="s">
        <v>4</v>
      </c>
      <c r="C14" s="29" t="s">
        <v>5</v>
      </c>
      <c r="D14" s="29" t="s">
        <v>6</v>
      </c>
      <c r="E14" s="30" t="s">
        <v>55</v>
      </c>
      <c r="F14" s="31">
        <f>F15</f>
        <v>13988000</v>
      </c>
      <c r="G14" s="31">
        <f>G15</f>
        <v>3624640.87</v>
      </c>
      <c r="H14" s="47">
        <f t="shared" si="0"/>
        <v>25.91250264512439</v>
      </c>
    </row>
    <row r="15" spans="1:8" ht="33.75" customHeight="1">
      <c r="A15" s="2" t="s">
        <v>56</v>
      </c>
      <c r="B15" s="2" t="s">
        <v>12</v>
      </c>
      <c r="C15" s="2" t="s">
        <v>5</v>
      </c>
      <c r="D15" s="2" t="s">
        <v>13</v>
      </c>
      <c r="E15" s="3" t="s">
        <v>57</v>
      </c>
      <c r="F15" s="50">
        <v>13988000</v>
      </c>
      <c r="G15" s="20">
        <v>3624640.87</v>
      </c>
      <c r="H15" s="21">
        <f t="shared" si="0"/>
        <v>25.91250264512439</v>
      </c>
    </row>
    <row r="16" spans="1:8" ht="22.5" customHeight="1">
      <c r="A16" s="29" t="s">
        <v>14</v>
      </c>
      <c r="B16" s="29" t="s">
        <v>4</v>
      </c>
      <c r="C16" s="29" t="s">
        <v>5</v>
      </c>
      <c r="D16" s="29" t="s">
        <v>6</v>
      </c>
      <c r="E16" s="30" t="s">
        <v>15</v>
      </c>
      <c r="F16" s="31">
        <f>SUM(F17:F19)</f>
        <v>8917000</v>
      </c>
      <c r="G16" s="31">
        <f>SUM(G17:G19)</f>
        <v>2030443.7400000002</v>
      </c>
      <c r="H16" s="47">
        <f t="shared" si="0"/>
        <v>22.77048043063811</v>
      </c>
    </row>
    <row r="17" spans="1:8" ht="21.75" customHeight="1">
      <c r="A17" s="2" t="s">
        <v>16</v>
      </c>
      <c r="B17" s="2" t="s">
        <v>17</v>
      </c>
      <c r="C17" s="2" t="s">
        <v>5</v>
      </c>
      <c r="D17" s="2" t="s">
        <v>13</v>
      </c>
      <c r="E17" s="3" t="s">
        <v>78</v>
      </c>
      <c r="F17" s="50">
        <v>8016000</v>
      </c>
      <c r="G17" s="20">
        <v>1866908.11</v>
      </c>
      <c r="H17" s="21">
        <f t="shared" si="0"/>
        <v>23.289771831337326</v>
      </c>
    </row>
    <row r="18" spans="1:8" ht="21" customHeight="1">
      <c r="A18" s="2" t="s">
        <v>18</v>
      </c>
      <c r="B18" s="2" t="s">
        <v>12</v>
      </c>
      <c r="C18" s="2" t="s">
        <v>5</v>
      </c>
      <c r="D18" s="2" t="s">
        <v>13</v>
      </c>
      <c r="E18" s="3" t="s">
        <v>19</v>
      </c>
      <c r="F18" s="50">
        <v>835000</v>
      </c>
      <c r="G18" s="20">
        <v>141986.63</v>
      </c>
      <c r="H18" s="21">
        <f t="shared" si="0"/>
        <v>17.004386826347307</v>
      </c>
    </row>
    <row r="19" spans="1:8" ht="28.5" customHeight="1">
      <c r="A19" s="2" t="s">
        <v>58</v>
      </c>
      <c r="B19" s="2" t="s">
        <v>17</v>
      </c>
      <c r="C19" s="2" t="s">
        <v>5</v>
      </c>
      <c r="D19" s="2" t="s">
        <v>13</v>
      </c>
      <c r="E19" s="3" t="s">
        <v>79</v>
      </c>
      <c r="F19" s="50">
        <v>66000</v>
      </c>
      <c r="G19" s="20">
        <v>21549</v>
      </c>
      <c r="H19" s="21">
        <f t="shared" si="0"/>
        <v>32.65</v>
      </c>
    </row>
    <row r="20" spans="1:8" ht="22.5" customHeight="1" hidden="1">
      <c r="A20" s="29" t="s">
        <v>157</v>
      </c>
      <c r="B20" s="29" t="s">
        <v>4</v>
      </c>
      <c r="C20" s="29" t="s">
        <v>5</v>
      </c>
      <c r="D20" s="29" t="s">
        <v>6</v>
      </c>
      <c r="E20" s="30" t="s">
        <v>169</v>
      </c>
      <c r="F20" s="51"/>
      <c r="G20" s="33">
        <f>G21+G22</f>
        <v>0</v>
      </c>
      <c r="H20" s="21" t="e">
        <f t="shared" si="0"/>
        <v>#DIV/0!</v>
      </c>
    </row>
    <row r="21" spans="1:8" ht="18" customHeight="1" hidden="1">
      <c r="A21" s="2" t="s">
        <v>158</v>
      </c>
      <c r="B21" s="2" t="s">
        <v>4</v>
      </c>
      <c r="C21" s="2" t="s">
        <v>5</v>
      </c>
      <c r="D21" s="2" t="s">
        <v>13</v>
      </c>
      <c r="E21" s="3" t="s">
        <v>165</v>
      </c>
      <c r="F21" s="50"/>
      <c r="G21" s="34">
        <v>0</v>
      </c>
      <c r="H21" s="21" t="e">
        <f t="shared" si="0"/>
        <v>#DIV/0!</v>
      </c>
    </row>
    <row r="22" spans="1:8" ht="17.25" customHeight="1" hidden="1">
      <c r="A22" s="29" t="s">
        <v>159</v>
      </c>
      <c r="B22" s="29" t="s">
        <v>4</v>
      </c>
      <c r="C22" s="29" t="s">
        <v>5</v>
      </c>
      <c r="D22" s="29" t="s">
        <v>13</v>
      </c>
      <c r="E22" s="30" t="s">
        <v>160</v>
      </c>
      <c r="F22" s="51"/>
      <c r="G22" s="33">
        <f>G23+G24</f>
        <v>0</v>
      </c>
      <c r="H22" s="21" t="e">
        <f t="shared" si="0"/>
        <v>#DIV/0!</v>
      </c>
    </row>
    <row r="23" spans="1:8" ht="15.75" customHeight="1" hidden="1">
      <c r="A23" s="2" t="s">
        <v>161</v>
      </c>
      <c r="B23" s="2" t="s">
        <v>4</v>
      </c>
      <c r="C23" s="2" t="s">
        <v>5</v>
      </c>
      <c r="D23" s="2" t="s">
        <v>13</v>
      </c>
      <c r="E23" s="3" t="s">
        <v>162</v>
      </c>
      <c r="F23" s="50"/>
      <c r="G23" s="34">
        <v>0</v>
      </c>
      <c r="H23" s="21" t="e">
        <f t="shared" si="0"/>
        <v>#DIV/0!</v>
      </c>
    </row>
    <row r="24" spans="1:8" ht="15.75" customHeight="1" hidden="1">
      <c r="A24" s="2" t="s">
        <v>163</v>
      </c>
      <c r="B24" s="2" t="s">
        <v>4</v>
      </c>
      <c r="C24" s="2" t="s">
        <v>5</v>
      </c>
      <c r="D24" s="2" t="s">
        <v>13</v>
      </c>
      <c r="E24" s="3" t="s">
        <v>164</v>
      </c>
      <c r="F24" s="50"/>
      <c r="G24" s="34">
        <v>0</v>
      </c>
      <c r="H24" s="21" t="e">
        <f t="shared" si="0"/>
        <v>#DIV/0!</v>
      </c>
    </row>
    <row r="25" spans="1:8" ht="36.75" customHeight="1">
      <c r="A25" s="29" t="s">
        <v>21</v>
      </c>
      <c r="B25" s="29" t="s">
        <v>4</v>
      </c>
      <c r="C25" s="29" t="s">
        <v>5</v>
      </c>
      <c r="D25" s="29" t="s">
        <v>6</v>
      </c>
      <c r="E25" s="30" t="s">
        <v>22</v>
      </c>
      <c r="F25" s="31">
        <f>F26</f>
        <v>304000</v>
      </c>
      <c r="G25" s="31">
        <f>G26</f>
        <v>229034.13</v>
      </c>
      <c r="H25" s="47">
        <f t="shared" si="0"/>
        <v>75.34017434210526</v>
      </c>
    </row>
    <row r="26" spans="1:8" ht="25.5" customHeight="1">
      <c r="A26" s="2" t="s">
        <v>23</v>
      </c>
      <c r="B26" s="2" t="s">
        <v>12</v>
      </c>
      <c r="C26" s="2" t="s">
        <v>5</v>
      </c>
      <c r="D26" s="2" t="s">
        <v>13</v>
      </c>
      <c r="E26" s="3" t="s">
        <v>24</v>
      </c>
      <c r="F26" s="50">
        <v>304000</v>
      </c>
      <c r="G26" s="20">
        <v>229034.13</v>
      </c>
      <c r="H26" s="21">
        <f t="shared" si="0"/>
        <v>75.34017434210526</v>
      </c>
    </row>
    <row r="27" spans="1:8" ht="21.75" customHeight="1">
      <c r="A27" s="29" t="s">
        <v>25</v>
      </c>
      <c r="B27" s="29" t="s">
        <v>4</v>
      </c>
      <c r="C27" s="29" t="s">
        <v>5</v>
      </c>
      <c r="D27" s="29" t="s">
        <v>6</v>
      </c>
      <c r="E27" s="30" t="s">
        <v>26</v>
      </c>
      <c r="F27" s="31">
        <f>SUM(F28:F30)</f>
        <v>2000000</v>
      </c>
      <c r="G27" s="31">
        <f>SUM(G28:G30)</f>
        <v>482047.35</v>
      </c>
      <c r="H27" s="47">
        <f t="shared" si="0"/>
        <v>24.1023675</v>
      </c>
    </row>
    <row r="28" spans="1:8" ht="50.25" customHeight="1">
      <c r="A28" s="2" t="s">
        <v>27</v>
      </c>
      <c r="B28" s="2" t="s">
        <v>12</v>
      </c>
      <c r="C28" s="2" t="s">
        <v>5</v>
      </c>
      <c r="D28" s="2" t="s">
        <v>13</v>
      </c>
      <c r="E28" s="3" t="s">
        <v>154</v>
      </c>
      <c r="F28" s="50">
        <v>1995000</v>
      </c>
      <c r="G28" s="21">
        <v>482047.35</v>
      </c>
      <c r="H28" s="21">
        <f t="shared" si="0"/>
        <v>24.162774436090224</v>
      </c>
    </row>
    <row r="29" spans="1:8" ht="51.75" customHeight="1" hidden="1">
      <c r="A29" s="2" t="s">
        <v>166</v>
      </c>
      <c r="B29" s="2" t="s">
        <v>12</v>
      </c>
      <c r="C29" s="2" t="s">
        <v>5</v>
      </c>
      <c r="D29" s="2" t="s">
        <v>13</v>
      </c>
      <c r="E29" s="27" t="s">
        <v>170</v>
      </c>
      <c r="F29" s="52"/>
      <c r="G29" s="21"/>
      <c r="H29" s="21" t="e">
        <f t="shared" si="0"/>
        <v>#DIV/0!</v>
      </c>
    </row>
    <row r="30" spans="1:8" ht="31.5" customHeight="1">
      <c r="A30" s="2" t="s">
        <v>74</v>
      </c>
      <c r="B30" s="2" t="s">
        <v>12</v>
      </c>
      <c r="C30" s="2" t="s">
        <v>5</v>
      </c>
      <c r="D30" s="2" t="s">
        <v>13</v>
      </c>
      <c r="E30" s="3" t="s">
        <v>75</v>
      </c>
      <c r="F30" s="50">
        <v>5000</v>
      </c>
      <c r="G30" s="20">
        <v>0</v>
      </c>
      <c r="H30" s="21">
        <f t="shared" si="0"/>
        <v>0</v>
      </c>
    </row>
    <row r="31" spans="1:8" ht="34.5" customHeight="1">
      <c r="A31" s="29" t="s">
        <v>59</v>
      </c>
      <c r="B31" s="29" t="s">
        <v>4</v>
      </c>
      <c r="C31" s="29" t="s">
        <v>5</v>
      </c>
      <c r="D31" s="29" t="s">
        <v>6</v>
      </c>
      <c r="E31" s="37" t="s">
        <v>51</v>
      </c>
      <c r="F31" s="53"/>
      <c r="G31" s="31">
        <v>2.23</v>
      </c>
      <c r="H31" s="62" t="e">
        <f t="shared" si="0"/>
        <v>#DIV/0!</v>
      </c>
    </row>
    <row r="32" spans="1:8" ht="22.5" customHeight="1" hidden="1">
      <c r="A32" s="2" t="s">
        <v>8</v>
      </c>
      <c r="B32" s="2" t="s">
        <v>4</v>
      </c>
      <c r="C32" s="2" t="s">
        <v>5</v>
      </c>
      <c r="D32" s="2" t="s">
        <v>6</v>
      </c>
      <c r="E32" s="16" t="s">
        <v>76</v>
      </c>
      <c r="F32" s="20">
        <f>F33+F42+F44+F46+F50+F51</f>
        <v>8782000</v>
      </c>
      <c r="G32" s="20">
        <f>G33+G42+G44+G46+G50+G51</f>
        <v>2226315.9499999997</v>
      </c>
      <c r="H32" s="21">
        <f t="shared" si="0"/>
        <v>25.35089899795035</v>
      </c>
    </row>
    <row r="33" spans="1:8" ht="36" customHeight="1">
      <c r="A33" s="29" t="s">
        <v>28</v>
      </c>
      <c r="B33" s="29" t="s">
        <v>4</v>
      </c>
      <c r="C33" s="29" t="s">
        <v>5</v>
      </c>
      <c r="D33" s="29" t="s">
        <v>6</v>
      </c>
      <c r="E33" s="30" t="s">
        <v>29</v>
      </c>
      <c r="F33" s="31">
        <f>SUM(F34:F41)</f>
        <v>5265000</v>
      </c>
      <c r="G33" s="31">
        <f>SUM(G34:G41)</f>
        <v>1218785.52</v>
      </c>
      <c r="H33" s="47">
        <f t="shared" si="0"/>
        <v>23.14882279202279</v>
      </c>
    </row>
    <row r="34" spans="1:8" ht="66" customHeight="1">
      <c r="A34" s="35" t="s">
        <v>30</v>
      </c>
      <c r="B34" s="35" t="s">
        <v>87</v>
      </c>
      <c r="C34" s="35" t="s">
        <v>5</v>
      </c>
      <c r="D34" s="35" t="s">
        <v>31</v>
      </c>
      <c r="E34" s="40" t="s">
        <v>235</v>
      </c>
      <c r="F34" s="54">
        <v>4500000</v>
      </c>
      <c r="G34" s="20">
        <v>901827.03</v>
      </c>
      <c r="H34" s="21">
        <f t="shared" si="0"/>
        <v>20.040600666666666</v>
      </c>
    </row>
    <row r="35" spans="1:8" ht="63.75" customHeight="1" hidden="1">
      <c r="A35" s="2" t="s">
        <v>30</v>
      </c>
      <c r="B35" s="2" t="s">
        <v>20</v>
      </c>
      <c r="C35" s="2" t="s">
        <v>5</v>
      </c>
      <c r="D35" s="2" t="s">
        <v>31</v>
      </c>
      <c r="E35" s="3" t="s">
        <v>155</v>
      </c>
      <c r="F35" s="50"/>
      <c r="G35" s="20">
        <v>0</v>
      </c>
      <c r="H35" s="21" t="e">
        <f t="shared" si="0"/>
        <v>#DIV/0!</v>
      </c>
    </row>
    <row r="36" spans="1:8" ht="53.25" customHeight="1" hidden="1">
      <c r="A36" s="2" t="s">
        <v>167</v>
      </c>
      <c r="B36" s="2" t="s">
        <v>20</v>
      </c>
      <c r="C36" s="2" t="s">
        <v>5</v>
      </c>
      <c r="D36" s="2" t="s">
        <v>31</v>
      </c>
      <c r="E36" s="27" t="s">
        <v>171</v>
      </c>
      <c r="F36" s="52"/>
      <c r="G36" s="20">
        <v>0</v>
      </c>
      <c r="H36" s="21" t="e">
        <f t="shared" si="0"/>
        <v>#DIV/0!</v>
      </c>
    </row>
    <row r="37" spans="1:8" ht="57.75" customHeight="1">
      <c r="A37" s="2" t="s">
        <v>80</v>
      </c>
      <c r="B37" s="2" t="s">
        <v>87</v>
      </c>
      <c r="C37" s="2" t="s">
        <v>5</v>
      </c>
      <c r="D37" s="2" t="s">
        <v>31</v>
      </c>
      <c r="E37" s="3" t="s">
        <v>81</v>
      </c>
      <c r="F37" s="50">
        <v>300000</v>
      </c>
      <c r="G37" s="20">
        <v>104881.05</v>
      </c>
      <c r="H37" s="21">
        <f t="shared" si="0"/>
        <v>34.96035</v>
      </c>
    </row>
    <row r="38" spans="1:8" ht="44.25" customHeight="1">
      <c r="A38" s="2" t="s">
        <v>239</v>
      </c>
      <c r="B38" s="2" t="s">
        <v>87</v>
      </c>
      <c r="C38" s="2" t="s">
        <v>5</v>
      </c>
      <c r="D38" s="2" t="s">
        <v>31</v>
      </c>
      <c r="E38" s="40" t="s">
        <v>259</v>
      </c>
      <c r="F38" s="54">
        <v>200000</v>
      </c>
      <c r="G38" s="20">
        <v>131951.97</v>
      </c>
      <c r="H38" s="21">
        <f t="shared" si="0"/>
        <v>65.97598500000001</v>
      </c>
    </row>
    <row r="39" spans="1:8" ht="42.75" customHeight="1" hidden="1">
      <c r="A39" s="46" t="s">
        <v>139</v>
      </c>
      <c r="B39" s="46" t="s">
        <v>87</v>
      </c>
      <c r="C39" s="46" t="s">
        <v>5</v>
      </c>
      <c r="D39" s="46" t="s">
        <v>31</v>
      </c>
      <c r="E39" s="27" t="s">
        <v>140</v>
      </c>
      <c r="F39" s="52"/>
      <c r="G39" s="22">
        <v>0</v>
      </c>
      <c r="H39" s="21" t="e">
        <f t="shared" si="0"/>
        <v>#DIV/0!</v>
      </c>
    </row>
    <row r="40" spans="1:8" ht="63.75" customHeight="1">
      <c r="A40" s="2" t="s">
        <v>88</v>
      </c>
      <c r="B40" s="2" t="s">
        <v>87</v>
      </c>
      <c r="C40" s="2" t="s">
        <v>5</v>
      </c>
      <c r="D40" s="2" t="s">
        <v>31</v>
      </c>
      <c r="E40" s="3" t="s">
        <v>89</v>
      </c>
      <c r="F40" s="50">
        <v>265000</v>
      </c>
      <c r="G40" s="20">
        <v>80125.47</v>
      </c>
      <c r="H40" s="21">
        <f t="shared" si="0"/>
        <v>30.23602641509434</v>
      </c>
    </row>
    <row r="41" spans="1:8" ht="51.75" customHeight="1" hidden="1">
      <c r="A41" s="2" t="s">
        <v>88</v>
      </c>
      <c r="B41" s="2" t="s">
        <v>20</v>
      </c>
      <c r="C41" s="2" t="s">
        <v>5</v>
      </c>
      <c r="D41" s="2" t="s">
        <v>31</v>
      </c>
      <c r="E41" s="3" t="s">
        <v>172</v>
      </c>
      <c r="F41" s="50"/>
      <c r="G41" s="20">
        <v>0</v>
      </c>
      <c r="H41" s="21" t="e">
        <f t="shared" si="0"/>
        <v>#DIV/0!</v>
      </c>
    </row>
    <row r="42" spans="1:8" ht="24.75" customHeight="1">
      <c r="A42" s="29" t="s">
        <v>90</v>
      </c>
      <c r="B42" s="29" t="s">
        <v>4</v>
      </c>
      <c r="C42" s="29" t="s">
        <v>5</v>
      </c>
      <c r="D42" s="29" t="s">
        <v>6</v>
      </c>
      <c r="E42" s="30" t="s">
        <v>91</v>
      </c>
      <c r="F42" s="31">
        <f>F43</f>
        <v>958000</v>
      </c>
      <c r="G42" s="31">
        <f>G43</f>
        <v>432448.03</v>
      </c>
      <c r="H42" s="47">
        <f t="shared" si="0"/>
        <v>45.14071294363257</v>
      </c>
    </row>
    <row r="43" spans="1:8" ht="21" customHeight="1">
      <c r="A43" s="2" t="s">
        <v>92</v>
      </c>
      <c r="B43" s="2" t="s">
        <v>12</v>
      </c>
      <c r="C43" s="2" t="s">
        <v>5</v>
      </c>
      <c r="D43" s="2" t="s">
        <v>31</v>
      </c>
      <c r="E43" s="3" t="s">
        <v>2</v>
      </c>
      <c r="F43" s="50">
        <v>958000</v>
      </c>
      <c r="G43" s="20">
        <v>432448.03</v>
      </c>
      <c r="H43" s="21">
        <f t="shared" si="0"/>
        <v>45.14071294363257</v>
      </c>
    </row>
    <row r="44" spans="1:8" ht="33.75" customHeight="1">
      <c r="A44" s="29" t="s">
        <v>93</v>
      </c>
      <c r="B44" s="29" t="s">
        <v>4</v>
      </c>
      <c r="C44" s="29" t="s">
        <v>5</v>
      </c>
      <c r="D44" s="29" t="s">
        <v>6</v>
      </c>
      <c r="E44" s="30" t="s">
        <v>94</v>
      </c>
      <c r="F44" s="31">
        <f>F45</f>
        <v>0</v>
      </c>
      <c r="G44" s="31">
        <f>G45</f>
        <v>2164.24</v>
      </c>
      <c r="H44" s="62" t="e">
        <f t="shared" si="0"/>
        <v>#DIV/0!</v>
      </c>
    </row>
    <row r="45" spans="1:8" ht="35.25" customHeight="1">
      <c r="A45" s="2" t="s">
        <v>221</v>
      </c>
      <c r="B45" s="2" t="s">
        <v>87</v>
      </c>
      <c r="C45" s="2" t="s">
        <v>5</v>
      </c>
      <c r="D45" s="2" t="s">
        <v>95</v>
      </c>
      <c r="E45" s="40" t="s">
        <v>222</v>
      </c>
      <c r="F45" s="54"/>
      <c r="G45" s="20">
        <v>2164.24</v>
      </c>
      <c r="H45" s="61" t="e">
        <f t="shared" si="0"/>
        <v>#DIV/0!</v>
      </c>
    </row>
    <row r="46" spans="1:8" ht="31.5" customHeight="1">
      <c r="A46" s="29" t="s">
        <v>62</v>
      </c>
      <c r="B46" s="29" t="s">
        <v>4</v>
      </c>
      <c r="C46" s="29" t="s">
        <v>5</v>
      </c>
      <c r="D46" s="29" t="s">
        <v>6</v>
      </c>
      <c r="E46" s="30" t="s">
        <v>63</v>
      </c>
      <c r="F46" s="31">
        <f>SUM(F47:F49)</f>
        <v>100000</v>
      </c>
      <c r="G46" s="31">
        <f>SUM(G47:G49)</f>
        <v>86660.58</v>
      </c>
      <c r="H46" s="21">
        <f t="shared" si="0"/>
        <v>86.66058</v>
      </c>
    </row>
    <row r="47" spans="1:8" ht="42" customHeight="1">
      <c r="A47" s="35" t="s">
        <v>64</v>
      </c>
      <c r="B47" s="35" t="s">
        <v>87</v>
      </c>
      <c r="C47" s="35" t="s">
        <v>5</v>
      </c>
      <c r="D47" s="35" t="s">
        <v>65</v>
      </c>
      <c r="E47" s="44" t="s">
        <v>236</v>
      </c>
      <c r="F47" s="55">
        <v>100000</v>
      </c>
      <c r="G47" s="43">
        <v>86660.58</v>
      </c>
      <c r="H47" s="21">
        <f t="shared" si="0"/>
        <v>86.66058</v>
      </c>
    </row>
    <row r="48" spans="1:8" ht="36" customHeight="1" hidden="1">
      <c r="A48" s="2" t="s">
        <v>64</v>
      </c>
      <c r="B48" s="2" t="s">
        <v>20</v>
      </c>
      <c r="C48" s="2" t="s">
        <v>5</v>
      </c>
      <c r="D48" s="2" t="s">
        <v>65</v>
      </c>
      <c r="E48" s="3" t="s">
        <v>156</v>
      </c>
      <c r="F48" s="50"/>
      <c r="G48" s="20">
        <v>0</v>
      </c>
      <c r="H48" s="21" t="e">
        <f t="shared" si="0"/>
        <v>#DIV/0!</v>
      </c>
    </row>
    <row r="49" spans="1:8" ht="36" customHeight="1" hidden="1">
      <c r="A49" s="2" t="s">
        <v>109</v>
      </c>
      <c r="B49" s="2" t="s">
        <v>87</v>
      </c>
      <c r="C49" s="2" t="s">
        <v>5</v>
      </c>
      <c r="D49" s="2" t="s">
        <v>65</v>
      </c>
      <c r="E49" s="27" t="s">
        <v>127</v>
      </c>
      <c r="F49" s="52"/>
      <c r="G49" s="20"/>
      <c r="H49" s="21" t="e">
        <f t="shared" si="0"/>
        <v>#DIV/0!</v>
      </c>
    </row>
    <row r="50" spans="1:14" s="19" customFormat="1" ht="25.5" customHeight="1">
      <c r="A50" s="29" t="s">
        <v>66</v>
      </c>
      <c r="B50" s="29" t="s">
        <v>4</v>
      </c>
      <c r="C50" s="29" t="s">
        <v>5</v>
      </c>
      <c r="D50" s="29" t="s">
        <v>6</v>
      </c>
      <c r="E50" s="30" t="s">
        <v>67</v>
      </c>
      <c r="F50" s="51">
        <v>2459000</v>
      </c>
      <c r="G50" s="31">
        <v>389361.3</v>
      </c>
      <c r="H50" s="47">
        <f t="shared" si="0"/>
        <v>15.834131760878407</v>
      </c>
      <c r="I50" s="26"/>
      <c r="J50" s="26"/>
      <c r="K50" s="26"/>
      <c r="L50" s="26"/>
      <c r="M50" s="26"/>
      <c r="N50" s="26"/>
    </row>
    <row r="51" spans="1:8" ht="23.25" customHeight="1">
      <c r="A51" s="2" t="s">
        <v>82</v>
      </c>
      <c r="B51" s="2" t="s">
        <v>4</v>
      </c>
      <c r="C51" s="2" t="s">
        <v>5</v>
      </c>
      <c r="D51" s="2" t="s">
        <v>6</v>
      </c>
      <c r="E51" s="30" t="s">
        <v>52</v>
      </c>
      <c r="F51" s="51"/>
      <c r="G51" s="31">
        <v>96896.28</v>
      </c>
      <c r="H51" s="62" t="e">
        <f t="shared" si="0"/>
        <v>#DIV/0!</v>
      </c>
    </row>
    <row r="52" spans="1:8" ht="22.5" customHeight="1">
      <c r="A52" s="29" t="s">
        <v>68</v>
      </c>
      <c r="B52" s="29" t="s">
        <v>4</v>
      </c>
      <c r="C52" s="29" t="s">
        <v>5</v>
      </c>
      <c r="D52" s="29" t="s">
        <v>6</v>
      </c>
      <c r="E52" s="30" t="s">
        <v>69</v>
      </c>
      <c r="F52" s="31">
        <f>F53+F127+F129+F131</f>
        <v>582735436</v>
      </c>
      <c r="G52" s="31">
        <f>G53+G127+G129+G131</f>
        <v>146034384.88</v>
      </c>
      <c r="H52" s="47">
        <f t="shared" si="0"/>
        <v>25.060151804463114</v>
      </c>
    </row>
    <row r="53" spans="1:8" ht="31.5" customHeight="1">
      <c r="A53" s="2" t="s">
        <v>70</v>
      </c>
      <c r="B53" s="2" t="s">
        <v>4</v>
      </c>
      <c r="C53" s="2" t="s">
        <v>5</v>
      </c>
      <c r="D53" s="2" t="s">
        <v>6</v>
      </c>
      <c r="E53" s="3" t="s">
        <v>71</v>
      </c>
      <c r="F53" s="20">
        <f>F54+F59+F83+F119</f>
        <v>582735436</v>
      </c>
      <c r="G53" s="20">
        <f>G54+G59+G83+G119</f>
        <v>150021759.36</v>
      </c>
      <c r="H53" s="21">
        <f t="shared" si="0"/>
        <v>25.74440305016907</v>
      </c>
    </row>
    <row r="54" spans="1:8" ht="35.25" customHeight="1">
      <c r="A54" s="2" t="s">
        <v>185</v>
      </c>
      <c r="B54" s="2" t="s">
        <v>4</v>
      </c>
      <c r="C54" s="2" t="s">
        <v>5</v>
      </c>
      <c r="D54" s="2" t="s">
        <v>72</v>
      </c>
      <c r="E54" s="3" t="s">
        <v>174</v>
      </c>
      <c r="F54" s="20">
        <f>SUM(F55:F58)</f>
        <v>74883200</v>
      </c>
      <c r="G54" s="20">
        <f>SUM(G55:G58)</f>
        <v>26245200</v>
      </c>
      <c r="H54" s="21">
        <f t="shared" si="0"/>
        <v>35.04818170163668</v>
      </c>
    </row>
    <row r="55" spans="1:8" ht="35.25" customHeight="1" hidden="1">
      <c r="A55" s="2" t="s">
        <v>186</v>
      </c>
      <c r="B55" s="2" t="s">
        <v>87</v>
      </c>
      <c r="C55" s="2" t="s">
        <v>5</v>
      </c>
      <c r="D55" s="2" t="s">
        <v>72</v>
      </c>
      <c r="E55" s="3" t="s">
        <v>83</v>
      </c>
      <c r="F55" s="50">
        <v>64850000</v>
      </c>
      <c r="G55" s="20">
        <v>16212000</v>
      </c>
      <c r="H55" s="21">
        <f t="shared" si="0"/>
        <v>24.99922898997687</v>
      </c>
    </row>
    <row r="56" spans="1:8" ht="31.5" customHeight="1" hidden="1">
      <c r="A56" s="2" t="s">
        <v>180</v>
      </c>
      <c r="B56" s="2" t="s">
        <v>20</v>
      </c>
      <c r="C56" s="2" t="s">
        <v>5</v>
      </c>
      <c r="D56" s="2" t="s">
        <v>72</v>
      </c>
      <c r="E56" s="3" t="s">
        <v>168</v>
      </c>
      <c r="F56" s="50"/>
      <c r="G56" s="20"/>
      <c r="H56" s="21" t="e">
        <f t="shared" si="0"/>
        <v>#DIV/0!</v>
      </c>
    </row>
    <row r="57" spans="1:8" ht="35.25" customHeight="1" hidden="1">
      <c r="A57" s="2" t="s">
        <v>175</v>
      </c>
      <c r="B57" s="2" t="s">
        <v>87</v>
      </c>
      <c r="C57" s="2" t="s">
        <v>5</v>
      </c>
      <c r="D57" s="2" t="s">
        <v>72</v>
      </c>
      <c r="E57" s="3" t="s">
        <v>128</v>
      </c>
      <c r="F57" s="50">
        <v>10033200</v>
      </c>
      <c r="G57" s="20">
        <v>10033200</v>
      </c>
      <c r="H57" s="21">
        <f t="shared" si="0"/>
        <v>100</v>
      </c>
    </row>
    <row r="58" spans="1:8" ht="24" customHeight="1" hidden="1">
      <c r="A58" s="2" t="s">
        <v>187</v>
      </c>
      <c r="B58" s="2" t="s">
        <v>87</v>
      </c>
      <c r="C58" s="2" t="s">
        <v>5</v>
      </c>
      <c r="D58" s="2" t="s">
        <v>72</v>
      </c>
      <c r="E58" s="3" t="s">
        <v>110</v>
      </c>
      <c r="F58" s="50"/>
      <c r="G58" s="20">
        <v>0</v>
      </c>
      <c r="H58" s="21" t="e">
        <f t="shared" si="0"/>
        <v>#DIV/0!</v>
      </c>
    </row>
    <row r="59" spans="1:8" ht="34.5" customHeight="1">
      <c r="A59" s="2" t="s">
        <v>189</v>
      </c>
      <c r="B59" s="2" t="s">
        <v>4</v>
      </c>
      <c r="C59" s="2" t="s">
        <v>5</v>
      </c>
      <c r="D59" s="2" t="s">
        <v>72</v>
      </c>
      <c r="E59" s="3" t="s">
        <v>188</v>
      </c>
      <c r="F59" s="20">
        <f>F61+F62+F63+F65+F66+F60+F64</f>
        <v>10481036</v>
      </c>
      <c r="G59" s="20">
        <f>G61+G62+G63+G65+G66+G60+G64</f>
        <v>2426712.7199999997</v>
      </c>
      <c r="H59" s="21">
        <f t="shared" si="0"/>
        <v>23.153366899989656</v>
      </c>
    </row>
    <row r="60" spans="1:8" ht="34.5" customHeight="1" hidden="1">
      <c r="A60" s="2" t="s">
        <v>223</v>
      </c>
      <c r="B60" s="2" t="s">
        <v>87</v>
      </c>
      <c r="C60" s="2" t="s">
        <v>5</v>
      </c>
      <c r="D60" s="2" t="s">
        <v>72</v>
      </c>
      <c r="E60" s="3" t="s">
        <v>129</v>
      </c>
      <c r="F60" s="50"/>
      <c r="G60" s="20">
        <v>0</v>
      </c>
      <c r="H60" s="21" t="e">
        <f t="shared" si="0"/>
        <v>#DIV/0!</v>
      </c>
    </row>
    <row r="61" spans="1:8" ht="34.5" customHeight="1" hidden="1">
      <c r="A61" s="2" t="s">
        <v>190</v>
      </c>
      <c r="B61" s="2" t="s">
        <v>87</v>
      </c>
      <c r="C61" s="2" t="s">
        <v>5</v>
      </c>
      <c r="D61" s="2" t="s">
        <v>72</v>
      </c>
      <c r="E61" s="3" t="s">
        <v>111</v>
      </c>
      <c r="F61" s="50"/>
      <c r="G61" s="20">
        <v>0</v>
      </c>
      <c r="H61" s="21" t="e">
        <f t="shared" si="0"/>
        <v>#DIV/0!</v>
      </c>
    </row>
    <row r="62" spans="1:8" ht="60" customHeight="1" hidden="1">
      <c r="A62" s="2" t="s">
        <v>191</v>
      </c>
      <c r="B62" s="2" t="s">
        <v>87</v>
      </c>
      <c r="C62" s="2" t="s">
        <v>5</v>
      </c>
      <c r="D62" s="2" t="s">
        <v>72</v>
      </c>
      <c r="E62" s="3" t="s">
        <v>112</v>
      </c>
      <c r="F62" s="50"/>
      <c r="G62" s="20">
        <v>0</v>
      </c>
      <c r="H62" s="21" t="e">
        <f t="shared" si="0"/>
        <v>#DIV/0!</v>
      </c>
    </row>
    <row r="63" spans="1:8" ht="39" customHeight="1" hidden="1">
      <c r="A63" s="2" t="s">
        <v>192</v>
      </c>
      <c r="B63" s="2" t="s">
        <v>87</v>
      </c>
      <c r="C63" s="2" t="s">
        <v>5</v>
      </c>
      <c r="D63" s="2" t="s">
        <v>72</v>
      </c>
      <c r="E63" s="3" t="s">
        <v>113</v>
      </c>
      <c r="F63" s="50"/>
      <c r="G63" s="20">
        <v>0</v>
      </c>
      <c r="H63" s="21" t="e">
        <f t="shared" si="0"/>
        <v>#DIV/0!</v>
      </c>
    </row>
    <row r="64" spans="1:8" ht="39" customHeight="1" hidden="1">
      <c r="A64" s="2" t="s">
        <v>224</v>
      </c>
      <c r="B64" s="2" t="s">
        <v>87</v>
      </c>
      <c r="C64" s="2" t="s">
        <v>5</v>
      </c>
      <c r="D64" s="2" t="s">
        <v>72</v>
      </c>
      <c r="E64" s="40" t="s">
        <v>141</v>
      </c>
      <c r="F64" s="54"/>
      <c r="G64" s="20">
        <v>0</v>
      </c>
      <c r="H64" s="21" t="e">
        <f t="shared" si="0"/>
        <v>#DIV/0!</v>
      </c>
    </row>
    <row r="65" spans="1:8" ht="44.25" customHeight="1" hidden="1">
      <c r="A65" s="2" t="s">
        <v>225</v>
      </c>
      <c r="B65" s="2" t="s">
        <v>87</v>
      </c>
      <c r="C65" s="2" t="s">
        <v>5</v>
      </c>
      <c r="D65" s="2" t="s">
        <v>72</v>
      </c>
      <c r="E65" s="40" t="s">
        <v>228</v>
      </c>
      <c r="F65" s="54"/>
      <c r="G65" s="20">
        <v>0</v>
      </c>
      <c r="H65" s="21" t="e">
        <f t="shared" si="0"/>
        <v>#DIV/0!</v>
      </c>
    </row>
    <row r="66" spans="1:8" ht="24.75" customHeight="1" hidden="1">
      <c r="A66" s="2" t="s">
        <v>193</v>
      </c>
      <c r="B66" s="2" t="s">
        <v>87</v>
      </c>
      <c r="C66" s="2" t="s">
        <v>5</v>
      </c>
      <c r="D66" s="2" t="s">
        <v>72</v>
      </c>
      <c r="E66" s="14" t="s">
        <v>96</v>
      </c>
      <c r="F66" s="56">
        <f>SUM(F67:F82)</f>
        <v>10481036</v>
      </c>
      <c r="G66" s="56">
        <f>SUM(G67:G82)</f>
        <v>2426712.7199999997</v>
      </c>
      <c r="H66" s="21">
        <f t="shared" si="0"/>
        <v>23.153366899989656</v>
      </c>
    </row>
    <row r="67" spans="1:8" ht="66.75" customHeight="1" hidden="1">
      <c r="A67" s="2" t="s">
        <v>193</v>
      </c>
      <c r="B67" s="2" t="s">
        <v>87</v>
      </c>
      <c r="C67" s="2" t="s">
        <v>114</v>
      </c>
      <c r="D67" s="2" t="s">
        <v>72</v>
      </c>
      <c r="E67" s="14" t="s">
        <v>116</v>
      </c>
      <c r="F67" s="49"/>
      <c r="G67" s="21"/>
      <c r="H67" s="21" t="e">
        <f t="shared" si="0"/>
        <v>#DIV/0!</v>
      </c>
    </row>
    <row r="68" spans="1:8" ht="54" customHeight="1" hidden="1">
      <c r="A68" s="2" t="s">
        <v>193</v>
      </c>
      <c r="B68" s="2" t="s">
        <v>87</v>
      </c>
      <c r="C68" s="2" t="s">
        <v>115</v>
      </c>
      <c r="D68" s="2" t="s">
        <v>72</v>
      </c>
      <c r="E68" s="14" t="s">
        <v>231</v>
      </c>
      <c r="F68" s="49"/>
      <c r="G68" s="21">
        <v>0</v>
      </c>
      <c r="H68" s="21" t="e">
        <f t="shared" si="0"/>
        <v>#DIV/0!</v>
      </c>
    </row>
    <row r="69" spans="1:8" ht="41.25" customHeight="1" hidden="1">
      <c r="A69" s="2" t="s">
        <v>193</v>
      </c>
      <c r="B69" s="2" t="s">
        <v>87</v>
      </c>
      <c r="C69" s="2" t="s">
        <v>117</v>
      </c>
      <c r="D69" s="2" t="s">
        <v>72</v>
      </c>
      <c r="E69" s="14" t="s">
        <v>245</v>
      </c>
      <c r="F69" s="49">
        <v>8519977</v>
      </c>
      <c r="G69" s="21">
        <v>962412.72</v>
      </c>
      <c r="H69" s="21">
        <f t="shared" si="0"/>
        <v>11.295954437435688</v>
      </c>
    </row>
    <row r="70" spans="1:8" ht="76.5" customHeight="1" hidden="1">
      <c r="A70" s="2" t="s">
        <v>193</v>
      </c>
      <c r="B70" s="2" t="s">
        <v>87</v>
      </c>
      <c r="C70" s="2" t="s">
        <v>234</v>
      </c>
      <c r="D70" s="2" t="s">
        <v>72</v>
      </c>
      <c r="E70" s="41" t="s">
        <v>237</v>
      </c>
      <c r="F70" s="55"/>
      <c r="G70" s="21">
        <v>0</v>
      </c>
      <c r="H70" s="21" t="e">
        <f t="shared" si="0"/>
        <v>#DIV/0!</v>
      </c>
    </row>
    <row r="71" spans="1:8" ht="43.5" customHeight="1" hidden="1">
      <c r="A71" s="2" t="s">
        <v>193</v>
      </c>
      <c r="B71" s="2" t="s">
        <v>87</v>
      </c>
      <c r="C71" s="2" t="s">
        <v>134</v>
      </c>
      <c r="D71" s="2" t="s">
        <v>72</v>
      </c>
      <c r="E71" s="14" t="s">
        <v>232</v>
      </c>
      <c r="F71" s="49"/>
      <c r="G71" s="21">
        <v>0</v>
      </c>
      <c r="H71" s="21" t="e">
        <f t="shared" si="0"/>
        <v>#DIV/0!</v>
      </c>
    </row>
    <row r="72" spans="1:8" ht="52.5" customHeight="1" hidden="1">
      <c r="A72" s="2" t="s">
        <v>193</v>
      </c>
      <c r="B72" s="2" t="s">
        <v>87</v>
      </c>
      <c r="C72" s="2" t="s">
        <v>118</v>
      </c>
      <c r="D72" s="2" t="s">
        <v>72</v>
      </c>
      <c r="E72" s="14" t="s">
        <v>214</v>
      </c>
      <c r="F72" s="49"/>
      <c r="G72" s="21">
        <v>0</v>
      </c>
      <c r="H72" s="21" t="e">
        <f t="shared" si="0"/>
        <v>#DIV/0!</v>
      </c>
    </row>
    <row r="73" spans="1:8" ht="51.75" customHeight="1" hidden="1">
      <c r="A73" s="2" t="s">
        <v>193</v>
      </c>
      <c r="B73" s="2" t="s">
        <v>87</v>
      </c>
      <c r="C73" s="2" t="s">
        <v>103</v>
      </c>
      <c r="D73" s="2" t="s">
        <v>72</v>
      </c>
      <c r="E73" s="14" t="s">
        <v>85</v>
      </c>
      <c r="F73" s="49"/>
      <c r="G73" s="21"/>
      <c r="H73" s="21" t="e">
        <f t="shared" si="0"/>
        <v>#DIV/0!</v>
      </c>
    </row>
    <row r="74" spans="1:8" ht="30" customHeight="1" hidden="1">
      <c r="A74" s="2" t="s">
        <v>193</v>
      </c>
      <c r="B74" s="2" t="s">
        <v>87</v>
      </c>
      <c r="C74" s="2" t="s">
        <v>130</v>
      </c>
      <c r="D74" s="2" t="s">
        <v>72</v>
      </c>
      <c r="E74" s="14" t="s">
        <v>142</v>
      </c>
      <c r="F74" s="49"/>
      <c r="G74" s="21">
        <v>0</v>
      </c>
      <c r="H74" s="21" t="e">
        <f t="shared" si="0"/>
        <v>#DIV/0!</v>
      </c>
    </row>
    <row r="75" spans="1:8" ht="51.75" customHeight="1" hidden="1">
      <c r="A75" s="2" t="s">
        <v>193</v>
      </c>
      <c r="B75" s="2" t="s">
        <v>87</v>
      </c>
      <c r="C75" s="2" t="s">
        <v>131</v>
      </c>
      <c r="D75" s="2" t="s">
        <v>72</v>
      </c>
      <c r="E75" s="14" t="s">
        <v>143</v>
      </c>
      <c r="F75" s="49"/>
      <c r="G75" s="21"/>
      <c r="H75" s="21" t="e">
        <f aca="true" t="shared" si="1" ref="H75:H134">G75/F75*100</f>
        <v>#DIV/0!</v>
      </c>
    </row>
    <row r="76" spans="1:8" ht="33.75" customHeight="1" hidden="1">
      <c r="A76" s="2" t="s">
        <v>193</v>
      </c>
      <c r="B76" s="2" t="s">
        <v>87</v>
      </c>
      <c r="C76" s="2" t="s">
        <v>132</v>
      </c>
      <c r="D76" s="2" t="s">
        <v>72</v>
      </c>
      <c r="E76" s="14" t="s">
        <v>144</v>
      </c>
      <c r="F76" s="49"/>
      <c r="G76" s="21"/>
      <c r="H76" s="21" t="e">
        <f t="shared" si="1"/>
        <v>#DIV/0!</v>
      </c>
    </row>
    <row r="77" spans="1:8" ht="42.75" customHeight="1" hidden="1">
      <c r="A77" s="2" t="s">
        <v>193</v>
      </c>
      <c r="B77" s="2" t="s">
        <v>87</v>
      </c>
      <c r="C77" s="2" t="s">
        <v>133</v>
      </c>
      <c r="D77" s="2" t="s">
        <v>72</v>
      </c>
      <c r="E77" s="14" t="s">
        <v>233</v>
      </c>
      <c r="F77" s="49"/>
      <c r="G77" s="21">
        <v>0</v>
      </c>
      <c r="H77" s="21" t="e">
        <f t="shared" si="1"/>
        <v>#DIV/0!</v>
      </c>
    </row>
    <row r="78" spans="1:8" ht="40.5" customHeight="1" hidden="1">
      <c r="A78" s="2" t="s">
        <v>193</v>
      </c>
      <c r="B78" s="2" t="s">
        <v>87</v>
      </c>
      <c r="C78" s="2" t="s">
        <v>126</v>
      </c>
      <c r="D78" s="2" t="s">
        <v>72</v>
      </c>
      <c r="E78" s="14" t="s">
        <v>246</v>
      </c>
      <c r="F78" s="49">
        <v>1548300</v>
      </c>
      <c r="G78" s="21">
        <v>1464300</v>
      </c>
      <c r="H78" s="21">
        <f t="shared" si="1"/>
        <v>94.574694826584</v>
      </c>
    </row>
    <row r="79" spans="1:8" ht="66" customHeight="1" hidden="1">
      <c r="A79" s="2" t="s">
        <v>193</v>
      </c>
      <c r="B79" s="2" t="s">
        <v>87</v>
      </c>
      <c r="C79" s="2" t="s">
        <v>194</v>
      </c>
      <c r="D79" s="2" t="s">
        <v>72</v>
      </c>
      <c r="E79" s="60" t="s">
        <v>207</v>
      </c>
      <c r="F79" s="49">
        <v>366688</v>
      </c>
      <c r="G79" s="21">
        <v>0</v>
      </c>
      <c r="H79" s="21">
        <f t="shared" si="1"/>
        <v>0</v>
      </c>
    </row>
    <row r="80" spans="1:8" ht="93.75" customHeight="1" hidden="1">
      <c r="A80" s="2" t="s">
        <v>193</v>
      </c>
      <c r="B80" s="2" t="s">
        <v>87</v>
      </c>
      <c r="C80" s="2" t="s">
        <v>226</v>
      </c>
      <c r="D80" s="2" t="s">
        <v>72</v>
      </c>
      <c r="E80" s="41" t="s">
        <v>229</v>
      </c>
      <c r="F80" s="55"/>
      <c r="G80" s="21">
        <v>0</v>
      </c>
      <c r="H80" s="21" t="e">
        <f t="shared" si="1"/>
        <v>#DIV/0!</v>
      </c>
    </row>
    <row r="81" spans="1:8" ht="93.75" customHeight="1" hidden="1">
      <c r="A81" s="2" t="s">
        <v>193</v>
      </c>
      <c r="B81" s="2" t="s">
        <v>87</v>
      </c>
      <c r="C81" s="2" t="s">
        <v>264</v>
      </c>
      <c r="D81" s="2" t="s">
        <v>72</v>
      </c>
      <c r="E81" s="60"/>
      <c r="F81" s="55">
        <v>11321</v>
      </c>
      <c r="G81" s="21"/>
      <c r="H81" s="21">
        <f t="shared" si="1"/>
        <v>0</v>
      </c>
    </row>
    <row r="82" spans="1:8" ht="93.75" customHeight="1" hidden="1">
      <c r="A82" s="2" t="s">
        <v>193</v>
      </c>
      <c r="B82" s="2" t="s">
        <v>87</v>
      </c>
      <c r="C82" s="2" t="s">
        <v>265</v>
      </c>
      <c r="D82" s="2" t="s">
        <v>72</v>
      </c>
      <c r="E82" s="60"/>
      <c r="F82" s="55">
        <v>34750</v>
      </c>
      <c r="G82" s="21"/>
      <c r="H82" s="21">
        <f t="shared" si="1"/>
        <v>0</v>
      </c>
    </row>
    <row r="83" spans="1:8" ht="34.5" customHeight="1">
      <c r="A83" s="2" t="s">
        <v>195</v>
      </c>
      <c r="B83" s="2" t="s">
        <v>4</v>
      </c>
      <c r="C83" s="2" t="s">
        <v>5</v>
      </c>
      <c r="D83" s="2" t="s">
        <v>72</v>
      </c>
      <c r="E83" s="3" t="s">
        <v>176</v>
      </c>
      <c r="F83" s="20">
        <f>F84+F85+F111+F112+F113+F114+F115+F117+F118+F116</f>
        <v>493534500</v>
      </c>
      <c r="G83" s="20">
        <f>G84+G85+G111+G112+G113+G114+G115+G117+G118+G116</f>
        <v>120564678.64</v>
      </c>
      <c r="H83" s="21">
        <f t="shared" si="1"/>
        <v>24.42882486229433</v>
      </c>
    </row>
    <row r="84" spans="1:8" ht="38.25" customHeight="1" hidden="1">
      <c r="A84" s="2" t="s">
        <v>196</v>
      </c>
      <c r="B84" s="2" t="s">
        <v>87</v>
      </c>
      <c r="C84" s="2" t="s">
        <v>5</v>
      </c>
      <c r="D84" s="2" t="s">
        <v>72</v>
      </c>
      <c r="E84" s="3" t="s">
        <v>98</v>
      </c>
      <c r="F84" s="50"/>
      <c r="G84" s="21">
        <v>0</v>
      </c>
      <c r="H84" s="21" t="e">
        <f t="shared" si="1"/>
        <v>#DIV/0!</v>
      </c>
    </row>
    <row r="85" spans="1:8" ht="33" customHeight="1" hidden="1">
      <c r="A85" s="2" t="s">
        <v>177</v>
      </c>
      <c r="B85" s="2" t="s">
        <v>87</v>
      </c>
      <c r="C85" s="2" t="s">
        <v>5</v>
      </c>
      <c r="D85" s="2" t="s">
        <v>72</v>
      </c>
      <c r="E85" s="3" t="s">
        <v>97</v>
      </c>
      <c r="F85" s="56">
        <f>SUM(F86:F110)</f>
        <v>476746700</v>
      </c>
      <c r="G85" s="21">
        <f>SUM(G86:G110)</f>
        <v>116265370</v>
      </c>
      <c r="H85" s="21">
        <f t="shared" si="1"/>
        <v>24.387241694593794</v>
      </c>
    </row>
    <row r="86" spans="1:8" ht="33" customHeight="1" hidden="1">
      <c r="A86" s="2" t="s">
        <v>73</v>
      </c>
      <c r="B86" s="2" t="s">
        <v>87</v>
      </c>
      <c r="C86" s="2" t="s">
        <v>135</v>
      </c>
      <c r="D86" s="2" t="s">
        <v>72</v>
      </c>
      <c r="E86" s="3" t="s">
        <v>149</v>
      </c>
      <c r="F86" s="50"/>
      <c r="G86" s="21"/>
      <c r="H86" s="21" t="e">
        <f t="shared" si="1"/>
        <v>#DIV/0!</v>
      </c>
    </row>
    <row r="87" spans="1:8" ht="76.5" customHeight="1" hidden="1">
      <c r="A87" s="2" t="s">
        <v>177</v>
      </c>
      <c r="B87" s="2" t="s">
        <v>87</v>
      </c>
      <c r="C87" s="2" t="s">
        <v>105</v>
      </c>
      <c r="D87" s="2" t="s">
        <v>72</v>
      </c>
      <c r="E87" s="12" t="s">
        <v>150</v>
      </c>
      <c r="F87" s="49">
        <v>282267600</v>
      </c>
      <c r="G87" s="21">
        <v>69118600</v>
      </c>
      <c r="H87" s="21">
        <f t="shared" si="1"/>
        <v>24.48690533380381</v>
      </c>
    </row>
    <row r="88" spans="1:8" ht="90.75" customHeight="1" hidden="1">
      <c r="A88" s="2" t="s">
        <v>177</v>
      </c>
      <c r="B88" s="2" t="s">
        <v>87</v>
      </c>
      <c r="C88" s="2" t="s">
        <v>106</v>
      </c>
      <c r="D88" s="2" t="s">
        <v>72</v>
      </c>
      <c r="E88" s="12" t="s">
        <v>151</v>
      </c>
      <c r="F88" s="49"/>
      <c r="G88" s="21"/>
      <c r="H88" s="21" t="e">
        <f t="shared" si="1"/>
        <v>#DIV/0!</v>
      </c>
    </row>
    <row r="89" spans="1:8" ht="138" customHeight="1" hidden="1">
      <c r="A89" s="2" t="s">
        <v>177</v>
      </c>
      <c r="B89" s="2" t="s">
        <v>87</v>
      </c>
      <c r="C89" s="2" t="s">
        <v>107</v>
      </c>
      <c r="D89" s="2" t="s">
        <v>72</v>
      </c>
      <c r="E89" s="12" t="s">
        <v>179</v>
      </c>
      <c r="F89" s="49"/>
      <c r="G89" s="21">
        <v>0</v>
      </c>
      <c r="H89" s="21" t="e">
        <f t="shared" si="1"/>
        <v>#DIV/0!</v>
      </c>
    </row>
    <row r="90" spans="1:8" ht="60" customHeight="1" hidden="1">
      <c r="A90" s="2" t="s">
        <v>177</v>
      </c>
      <c r="B90" s="2" t="s">
        <v>87</v>
      </c>
      <c r="C90" s="2" t="s">
        <v>108</v>
      </c>
      <c r="D90" s="2" t="s">
        <v>72</v>
      </c>
      <c r="E90" s="12" t="s">
        <v>99</v>
      </c>
      <c r="F90" s="49">
        <v>112355700</v>
      </c>
      <c r="G90" s="21">
        <v>28083150</v>
      </c>
      <c r="H90" s="21">
        <f t="shared" si="1"/>
        <v>24.99486007385473</v>
      </c>
    </row>
    <row r="91" spans="1:8" ht="90.75" customHeight="1" hidden="1">
      <c r="A91" s="2" t="s">
        <v>177</v>
      </c>
      <c r="B91" s="2" t="s">
        <v>87</v>
      </c>
      <c r="C91" s="2" t="s">
        <v>34</v>
      </c>
      <c r="D91" s="2" t="s">
        <v>72</v>
      </c>
      <c r="E91" s="12" t="s">
        <v>247</v>
      </c>
      <c r="F91" s="49">
        <v>30801000</v>
      </c>
      <c r="G91" s="21">
        <v>8226000</v>
      </c>
      <c r="H91" s="21">
        <f t="shared" si="1"/>
        <v>26.70692509983442</v>
      </c>
    </row>
    <row r="92" spans="1:8" ht="37.5" customHeight="1" hidden="1">
      <c r="A92" s="2" t="s">
        <v>177</v>
      </c>
      <c r="B92" s="2" t="s">
        <v>87</v>
      </c>
      <c r="C92" s="2" t="s">
        <v>35</v>
      </c>
      <c r="D92" s="2" t="s">
        <v>72</v>
      </c>
      <c r="E92" s="12" t="s">
        <v>248</v>
      </c>
      <c r="F92" s="49">
        <v>8407700</v>
      </c>
      <c r="G92" s="21">
        <v>2780000</v>
      </c>
      <c r="H92" s="21">
        <f t="shared" si="1"/>
        <v>33.064928577375504</v>
      </c>
    </row>
    <row r="93" spans="1:8" ht="37.5" customHeight="1" hidden="1">
      <c r="A93" s="2" t="s">
        <v>177</v>
      </c>
      <c r="B93" s="2" t="s">
        <v>87</v>
      </c>
      <c r="C93" s="2" t="s">
        <v>36</v>
      </c>
      <c r="D93" s="2" t="s">
        <v>72</v>
      </c>
      <c r="E93" s="16" t="s">
        <v>249</v>
      </c>
      <c r="F93" s="49">
        <v>375600</v>
      </c>
      <c r="G93" s="21">
        <v>93600</v>
      </c>
      <c r="H93" s="21">
        <f t="shared" si="1"/>
        <v>24.920127795527154</v>
      </c>
    </row>
    <row r="94" spans="1:8" ht="38.25" customHeight="1" hidden="1">
      <c r="A94" s="2" t="s">
        <v>177</v>
      </c>
      <c r="B94" s="2" t="s">
        <v>87</v>
      </c>
      <c r="C94" s="2" t="s">
        <v>37</v>
      </c>
      <c r="D94" s="2" t="s">
        <v>72</v>
      </c>
      <c r="E94" s="16" t="s">
        <v>215</v>
      </c>
      <c r="F94" s="49">
        <v>509100</v>
      </c>
      <c r="G94" s="21">
        <v>78200</v>
      </c>
      <c r="H94" s="21">
        <f t="shared" si="1"/>
        <v>15.360439992142997</v>
      </c>
    </row>
    <row r="95" spans="1:8" ht="52.5" customHeight="1" hidden="1">
      <c r="A95" s="2" t="s">
        <v>177</v>
      </c>
      <c r="B95" s="2" t="s">
        <v>87</v>
      </c>
      <c r="C95" s="2" t="s">
        <v>38</v>
      </c>
      <c r="D95" s="2" t="s">
        <v>72</v>
      </c>
      <c r="E95" s="16" t="s">
        <v>250</v>
      </c>
      <c r="F95" s="49">
        <v>1785000</v>
      </c>
      <c r="G95" s="21">
        <v>444000</v>
      </c>
      <c r="H95" s="21">
        <f t="shared" si="1"/>
        <v>24.873949579831933</v>
      </c>
    </row>
    <row r="96" spans="1:8" ht="64.5" customHeight="1" hidden="1">
      <c r="A96" s="2" t="s">
        <v>177</v>
      </c>
      <c r="B96" s="2" t="s">
        <v>87</v>
      </c>
      <c r="C96" s="2" t="s">
        <v>39</v>
      </c>
      <c r="D96" s="2" t="s">
        <v>72</v>
      </c>
      <c r="E96" s="12" t="s">
        <v>251</v>
      </c>
      <c r="F96" s="49">
        <v>27813000</v>
      </c>
      <c r="G96" s="21">
        <v>6699500</v>
      </c>
      <c r="H96" s="21">
        <f t="shared" si="1"/>
        <v>24.08765685111279</v>
      </c>
    </row>
    <row r="97" spans="1:8" ht="39" customHeight="1" hidden="1">
      <c r="A97" s="2" t="s">
        <v>177</v>
      </c>
      <c r="B97" s="2" t="s">
        <v>87</v>
      </c>
      <c r="C97" s="2" t="s">
        <v>40</v>
      </c>
      <c r="D97" s="2" t="s">
        <v>72</v>
      </c>
      <c r="E97" s="16" t="s">
        <v>216</v>
      </c>
      <c r="F97" s="49"/>
      <c r="G97" s="21">
        <v>0</v>
      </c>
      <c r="H97" s="21" t="e">
        <f t="shared" si="1"/>
        <v>#DIV/0!</v>
      </c>
    </row>
    <row r="98" spans="1:8" ht="42" customHeight="1" hidden="1">
      <c r="A98" s="2" t="s">
        <v>177</v>
      </c>
      <c r="B98" s="2" t="s">
        <v>87</v>
      </c>
      <c r="C98" s="2" t="s">
        <v>41</v>
      </c>
      <c r="D98" s="2" t="s">
        <v>72</v>
      </c>
      <c r="E98" s="12" t="s">
        <v>100</v>
      </c>
      <c r="F98" s="49">
        <v>71300</v>
      </c>
      <c r="G98" s="21">
        <v>17700</v>
      </c>
      <c r="H98" s="21">
        <f t="shared" si="1"/>
        <v>24.82468443197756</v>
      </c>
    </row>
    <row r="99" spans="1:8" ht="38.25" customHeight="1" hidden="1">
      <c r="A99" s="2" t="s">
        <v>177</v>
      </c>
      <c r="B99" s="2" t="s">
        <v>87</v>
      </c>
      <c r="C99" s="2" t="s">
        <v>42</v>
      </c>
      <c r="D99" s="2" t="s">
        <v>72</v>
      </c>
      <c r="E99" s="16" t="s">
        <v>252</v>
      </c>
      <c r="F99" s="49">
        <v>2069600</v>
      </c>
      <c r="G99" s="21">
        <v>485000</v>
      </c>
      <c r="H99" s="21">
        <f t="shared" si="1"/>
        <v>23.43448009277155</v>
      </c>
    </row>
    <row r="100" spans="1:8" ht="128.25" customHeight="1" hidden="1">
      <c r="A100" s="2" t="s">
        <v>177</v>
      </c>
      <c r="B100" s="2" t="s">
        <v>87</v>
      </c>
      <c r="C100" s="2" t="s">
        <v>43</v>
      </c>
      <c r="D100" s="2" t="s">
        <v>72</v>
      </c>
      <c r="E100" s="12" t="s">
        <v>253</v>
      </c>
      <c r="F100" s="49">
        <v>94000</v>
      </c>
      <c r="G100" s="21">
        <v>23220</v>
      </c>
      <c r="H100" s="21">
        <f t="shared" si="1"/>
        <v>24.70212765957447</v>
      </c>
    </row>
    <row r="101" spans="1:8" ht="45" customHeight="1" hidden="1">
      <c r="A101" s="2" t="s">
        <v>177</v>
      </c>
      <c r="B101" s="2" t="s">
        <v>87</v>
      </c>
      <c r="C101" s="2" t="s">
        <v>44</v>
      </c>
      <c r="D101" s="2" t="s">
        <v>72</v>
      </c>
      <c r="E101" s="3" t="s">
        <v>254</v>
      </c>
      <c r="F101" s="50">
        <v>4000</v>
      </c>
      <c r="G101" s="21">
        <v>1500</v>
      </c>
      <c r="H101" s="21">
        <f t="shared" si="1"/>
        <v>37.5</v>
      </c>
    </row>
    <row r="102" spans="1:8" ht="59.25" customHeight="1" hidden="1">
      <c r="A102" s="2" t="s">
        <v>177</v>
      </c>
      <c r="B102" s="2" t="s">
        <v>87</v>
      </c>
      <c r="C102" s="2" t="s">
        <v>45</v>
      </c>
      <c r="D102" s="2" t="s">
        <v>72</v>
      </c>
      <c r="E102" s="45" t="s">
        <v>152</v>
      </c>
      <c r="F102" s="55">
        <v>907000</v>
      </c>
      <c r="G102" s="21">
        <v>0</v>
      </c>
      <c r="H102" s="21">
        <f t="shared" si="1"/>
        <v>0</v>
      </c>
    </row>
    <row r="103" spans="1:8" ht="91.5" customHeight="1" hidden="1">
      <c r="A103" s="2" t="s">
        <v>177</v>
      </c>
      <c r="B103" s="2" t="s">
        <v>87</v>
      </c>
      <c r="C103" s="2" t="s">
        <v>46</v>
      </c>
      <c r="D103" s="2" t="s">
        <v>72</v>
      </c>
      <c r="E103" s="12" t="s">
        <v>217</v>
      </c>
      <c r="F103" s="49">
        <v>75000</v>
      </c>
      <c r="G103" s="21">
        <v>0</v>
      </c>
      <c r="H103" s="21">
        <f t="shared" si="1"/>
        <v>0</v>
      </c>
    </row>
    <row r="104" spans="1:8" ht="58.5" customHeight="1" hidden="1">
      <c r="A104" s="2" t="s">
        <v>73</v>
      </c>
      <c r="B104" s="2" t="s">
        <v>87</v>
      </c>
      <c r="C104" s="2" t="s">
        <v>47</v>
      </c>
      <c r="D104" s="2" t="s">
        <v>72</v>
      </c>
      <c r="E104" s="12" t="s">
        <v>153</v>
      </c>
      <c r="F104" s="49"/>
      <c r="G104" s="21"/>
      <c r="H104" s="21" t="e">
        <f t="shared" si="1"/>
        <v>#DIV/0!</v>
      </c>
    </row>
    <row r="105" spans="1:8" ht="105.75" customHeight="1" hidden="1">
      <c r="A105" s="2" t="s">
        <v>177</v>
      </c>
      <c r="B105" s="2" t="s">
        <v>87</v>
      </c>
      <c r="C105" s="2" t="s">
        <v>48</v>
      </c>
      <c r="D105" s="2" t="s">
        <v>72</v>
      </c>
      <c r="E105" s="12" t="s">
        <v>255</v>
      </c>
      <c r="F105" s="49">
        <v>119000</v>
      </c>
      <c r="G105" s="21">
        <v>28500</v>
      </c>
      <c r="H105" s="21">
        <f t="shared" si="1"/>
        <v>23.949579831932773</v>
      </c>
    </row>
    <row r="106" spans="1:8" ht="35.25" customHeight="1" hidden="1">
      <c r="A106" s="2" t="s">
        <v>177</v>
      </c>
      <c r="B106" s="2" t="s">
        <v>87</v>
      </c>
      <c r="C106" s="2" t="s">
        <v>49</v>
      </c>
      <c r="D106" s="2" t="s">
        <v>72</v>
      </c>
      <c r="E106" s="12" t="s">
        <v>101</v>
      </c>
      <c r="F106" s="49"/>
      <c r="G106" s="21">
        <v>0</v>
      </c>
      <c r="H106" s="21" t="e">
        <f t="shared" si="1"/>
        <v>#DIV/0!</v>
      </c>
    </row>
    <row r="107" spans="1:8" ht="40.5" customHeight="1" hidden="1">
      <c r="A107" s="2" t="s">
        <v>177</v>
      </c>
      <c r="B107" s="2" t="s">
        <v>87</v>
      </c>
      <c r="C107" s="2" t="s">
        <v>50</v>
      </c>
      <c r="D107" s="2" t="s">
        <v>72</v>
      </c>
      <c r="E107" s="12" t="s">
        <v>256</v>
      </c>
      <c r="F107" s="49">
        <v>57600</v>
      </c>
      <c r="G107" s="21">
        <v>28800</v>
      </c>
      <c r="H107" s="21">
        <f t="shared" si="1"/>
        <v>50</v>
      </c>
    </row>
    <row r="108" spans="1:8" ht="81" customHeight="1" hidden="1">
      <c r="A108" s="2" t="s">
        <v>177</v>
      </c>
      <c r="B108" s="2" t="s">
        <v>87</v>
      </c>
      <c r="C108" s="2" t="s">
        <v>119</v>
      </c>
      <c r="D108" s="2" t="s">
        <v>72</v>
      </c>
      <c r="E108" s="45" t="s">
        <v>184</v>
      </c>
      <c r="F108" s="55">
        <v>547800</v>
      </c>
      <c r="G108" s="21">
        <v>79500</v>
      </c>
      <c r="H108" s="21">
        <f t="shared" si="1"/>
        <v>14.512595837897043</v>
      </c>
    </row>
    <row r="109" spans="1:8" ht="33.75" customHeight="1" hidden="1">
      <c r="A109" s="2" t="s">
        <v>177</v>
      </c>
      <c r="B109" s="2" t="s">
        <v>87</v>
      </c>
      <c r="C109" s="2" t="s">
        <v>120</v>
      </c>
      <c r="D109" s="2" t="s">
        <v>72</v>
      </c>
      <c r="E109" s="12" t="s">
        <v>257</v>
      </c>
      <c r="F109" s="49">
        <v>375500</v>
      </c>
      <c r="G109" s="21">
        <v>78100</v>
      </c>
      <c r="H109" s="21">
        <f t="shared" si="1"/>
        <v>20.798934753661786</v>
      </c>
    </row>
    <row r="110" spans="1:8" ht="63.75" customHeight="1" hidden="1">
      <c r="A110" s="2" t="s">
        <v>177</v>
      </c>
      <c r="B110" s="2" t="s">
        <v>87</v>
      </c>
      <c r="C110" s="2" t="s">
        <v>173</v>
      </c>
      <c r="D110" s="2" t="s">
        <v>72</v>
      </c>
      <c r="E110" s="12" t="s">
        <v>206</v>
      </c>
      <c r="F110" s="49">
        <v>8111200</v>
      </c>
      <c r="G110" s="21">
        <v>0</v>
      </c>
      <c r="H110" s="21">
        <f t="shared" si="1"/>
        <v>0</v>
      </c>
    </row>
    <row r="111" spans="1:8" ht="45.75" customHeight="1" hidden="1">
      <c r="A111" s="2" t="s">
        <v>178</v>
      </c>
      <c r="B111" s="2" t="s">
        <v>87</v>
      </c>
      <c r="C111" s="2" t="s">
        <v>5</v>
      </c>
      <c r="D111" s="2" t="s">
        <v>72</v>
      </c>
      <c r="E111" s="12" t="s">
        <v>102</v>
      </c>
      <c r="F111" s="49">
        <v>8376600</v>
      </c>
      <c r="G111" s="21">
        <v>2090000</v>
      </c>
      <c r="H111" s="21">
        <f t="shared" si="1"/>
        <v>24.950457226082182</v>
      </c>
    </row>
    <row r="112" spans="1:8" ht="58.5" customHeight="1" hidden="1">
      <c r="A112" s="2" t="s">
        <v>197</v>
      </c>
      <c r="B112" s="2" t="s">
        <v>87</v>
      </c>
      <c r="C112" s="2" t="s">
        <v>5</v>
      </c>
      <c r="D112" s="2" t="s">
        <v>72</v>
      </c>
      <c r="E112" s="12" t="s">
        <v>183</v>
      </c>
      <c r="F112" s="49">
        <v>3381300</v>
      </c>
      <c r="G112" s="21">
        <v>1100000</v>
      </c>
      <c r="H112" s="21">
        <f t="shared" si="1"/>
        <v>32.531866441901045</v>
      </c>
    </row>
    <row r="113" spans="1:8" ht="78.75" customHeight="1" hidden="1">
      <c r="A113" s="2" t="s">
        <v>181</v>
      </c>
      <c r="B113" s="2" t="s">
        <v>87</v>
      </c>
      <c r="C113" s="2" t="s">
        <v>5</v>
      </c>
      <c r="D113" s="2" t="s">
        <v>72</v>
      </c>
      <c r="E113" s="28" t="s">
        <v>145</v>
      </c>
      <c r="F113" s="57"/>
      <c r="G113" s="21">
        <v>0</v>
      </c>
      <c r="H113" s="21" t="e">
        <f t="shared" si="1"/>
        <v>#DIV/0!</v>
      </c>
    </row>
    <row r="114" spans="1:8" ht="61.5" customHeight="1" hidden="1">
      <c r="A114" s="2" t="s">
        <v>182</v>
      </c>
      <c r="B114" s="2" t="s">
        <v>87</v>
      </c>
      <c r="C114" s="2" t="s">
        <v>5</v>
      </c>
      <c r="D114" s="2" t="s">
        <v>72</v>
      </c>
      <c r="E114" s="27" t="s">
        <v>146</v>
      </c>
      <c r="F114" s="52"/>
      <c r="G114" s="21">
        <v>0</v>
      </c>
      <c r="H114" s="21" t="e">
        <f t="shared" si="1"/>
        <v>#DIV/0!</v>
      </c>
    </row>
    <row r="115" spans="1:8" ht="37.5" customHeight="1" hidden="1">
      <c r="A115" s="2" t="s">
        <v>198</v>
      </c>
      <c r="B115" s="2" t="s">
        <v>87</v>
      </c>
      <c r="C115" s="2" t="s">
        <v>5</v>
      </c>
      <c r="D115" s="2" t="s">
        <v>72</v>
      </c>
      <c r="E115" s="3" t="s">
        <v>86</v>
      </c>
      <c r="F115" s="50">
        <v>1910000</v>
      </c>
      <c r="G115" s="21">
        <v>445700</v>
      </c>
      <c r="H115" s="21">
        <f t="shared" si="1"/>
        <v>23.335078534031414</v>
      </c>
    </row>
    <row r="116" spans="1:8" ht="69" customHeight="1" hidden="1">
      <c r="A116" s="2" t="s">
        <v>240</v>
      </c>
      <c r="B116" s="2" t="s">
        <v>87</v>
      </c>
      <c r="C116" s="2" t="s">
        <v>5</v>
      </c>
      <c r="D116" s="2" t="s">
        <v>72</v>
      </c>
      <c r="E116" s="3" t="s">
        <v>258</v>
      </c>
      <c r="F116" s="50">
        <v>112200</v>
      </c>
      <c r="G116" s="21">
        <v>112200</v>
      </c>
      <c r="H116" s="21">
        <f t="shared" si="1"/>
        <v>100</v>
      </c>
    </row>
    <row r="117" spans="1:8" ht="39" customHeight="1" hidden="1">
      <c r="A117" s="2" t="s">
        <v>199</v>
      </c>
      <c r="B117" s="2" t="s">
        <v>87</v>
      </c>
      <c r="C117" s="2" t="s">
        <v>5</v>
      </c>
      <c r="D117" s="2" t="s">
        <v>72</v>
      </c>
      <c r="E117" s="1" t="s">
        <v>104</v>
      </c>
      <c r="F117" s="49">
        <v>197800</v>
      </c>
      <c r="G117" s="21">
        <v>56408.64</v>
      </c>
      <c r="H117" s="21">
        <f t="shared" si="1"/>
        <v>28.51801820020222</v>
      </c>
    </row>
    <row r="118" spans="1:8" ht="36" customHeight="1" hidden="1">
      <c r="A118" s="2" t="s">
        <v>200</v>
      </c>
      <c r="B118" s="2" t="s">
        <v>87</v>
      </c>
      <c r="C118" s="2" t="s">
        <v>5</v>
      </c>
      <c r="D118" s="2" t="s">
        <v>72</v>
      </c>
      <c r="E118" s="3" t="s">
        <v>60</v>
      </c>
      <c r="F118" s="50">
        <v>2809900</v>
      </c>
      <c r="G118" s="21">
        <v>495000</v>
      </c>
      <c r="H118" s="21">
        <f t="shared" si="1"/>
        <v>17.616285277056125</v>
      </c>
    </row>
    <row r="119" spans="1:8" ht="26.25" customHeight="1">
      <c r="A119" s="18">
        <v>20240000</v>
      </c>
      <c r="B119" s="17" t="s">
        <v>4</v>
      </c>
      <c r="C119" s="17" t="s">
        <v>5</v>
      </c>
      <c r="D119" s="17" t="s">
        <v>72</v>
      </c>
      <c r="E119" s="14" t="s">
        <v>77</v>
      </c>
      <c r="F119" s="20">
        <f>F120+F121+F122+F125+F126+F124+F123</f>
        <v>3836700</v>
      </c>
      <c r="G119" s="20">
        <f>G120+G121+G122+G125+G126+G124+G123</f>
        <v>785168</v>
      </c>
      <c r="H119" s="21">
        <f t="shared" si="1"/>
        <v>20.46467015925144</v>
      </c>
    </row>
    <row r="120" spans="1:8" ht="45" customHeight="1" hidden="1">
      <c r="A120" s="2" t="s">
        <v>136</v>
      </c>
      <c r="B120" s="2" t="s">
        <v>87</v>
      </c>
      <c r="C120" s="2" t="s">
        <v>5</v>
      </c>
      <c r="D120" s="2" t="s">
        <v>72</v>
      </c>
      <c r="E120" s="27" t="s">
        <v>147</v>
      </c>
      <c r="F120" s="52"/>
      <c r="G120" s="20"/>
      <c r="H120" s="21" t="e">
        <f t="shared" si="1"/>
        <v>#DIV/0!</v>
      </c>
    </row>
    <row r="121" spans="1:8" ht="52.5" customHeight="1" hidden="1">
      <c r="A121" s="2" t="s">
        <v>201</v>
      </c>
      <c r="B121" s="2" t="s">
        <v>87</v>
      </c>
      <c r="C121" s="2" t="s">
        <v>5</v>
      </c>
      <c r="D121" s="2" t="s">
        <v>72</v>
      </c>
      <c r="E121" s="14" t="s">
        <v>84</v>
      </c>
      <c r="F121" s="49">
        <v>2411700</v>
      </c>
      <c r="G121" s="21">
        <v>560168</v>
      </c>
      <c r="H121" s="21">
        <f t="shared" si="1"/>
        <v>23.227101214910643</v>
      </c>
    </row>
    <row r="122" spans="1:8" ht="39" customHeight="1" hidden="1">
      <c r="A122" s="2" t="s">
        <v>227</v>
      </c>
      <c r="B122" s="2" t="s">
        <v>87</v>
      </c>
      <c r="C122" s="2" t="s">
        <v>5</v>
      </c>
      <c r="D122" s="2" t="s">
        <v>72</v>
      </c>
      <c r="E122" s="42" t="s">
        <v>230</v>
      </c>
      <c r="F122" s="58"/>
      <c r="G122" s="21">
        <v>0</v>
      </c>
      <c r="H122" s="21" t="e">
        <f t="shared" si="1"/>
        <v>#DIV/0!</v>
      </c>
    </row>
    <row r="123" spans="1:8" ht="55.5" customHeight="1" hidden="1">
      <c r="A123" s="2" t="s">
        <v>202</v>
      </c>
      <c r="B123" s="2" t="s">
        <v>87</v>
      </c>
      <c r="C123" s="2" t="s">
        <v>5</v>
      </c>
      <c r="D123" s="2" t="s">
        <v>72</v>
      </c>
      <c r="E123" s="42" t="s">
        <v>205</v>
      </c>
      <c r="F123" s="58"/>
      <c r="G123" s="21">
        <v>0</v>
      </c>
      <c r="H123" s="21" t="e">
        <f t="shared" si="1"/>
        <v>#DIV/0!</v>
      </c>
    </row>
    <row r="124" spans="1:8" ht="52.5" customHeight="1" hidden="1">
      <c r="A124" s="35" t="s">
        <v>203</v>
      </c>
      <c r="B124" s="35" t="s">
        <v>87</v>
      </c>
      <c r="C124" s="35" t="s">
        <v>5</v>
      </c>
      <c r="D124" s="35" t="s">
        <v>72</v>
      </c>
      <c r="E124" s="28" t="s">
        <v>147</v>
      </c>
      <c r="F124" s="57">
        <v>225000</v>
      </c>
      <c r="G124" s="36">
        <v>225000</v>
      </c>
      <c r="H124" s="21">
        <f t="shared" si="1"/>
        <v>100</v>
      </c>
    </row>
    <row r="125" spans="1:8" ht="39.75" customHeight="1" hidden="1">
      <c r="A125" s="2" t="s">
        <v>137</v>
      </c>
      <c r="B125" s="2" t="s">
        <v>87</v>
      </c>
      <c r="C125" s="2" t="s">
        <v>5</v>
      </c>
      <c r="D125" s="2" t="s">
        <v>72</v>
      </c>
      <c r="E125" s="28" t="s">
        <v>148</v>
      </c>
      <c r="F125" s="57"/>
      <c r="G125" s="21"/>
      <c r="H125" s="21" t="e">
        <f t="shared" si="1"/>
        <v>#DIV/0!</v>
      </c>
    </row>
    <row r="126" spans="1:8" ht="31.5" customHeight="1" hidden="1">
      <c r="A126" s="2" t="s">
        <v>204</v>
      </c>
      <c r="B126" s="2" t="s">
        <v>87</v>
      </c>
      <c r="C126" s="2" t="s">
        <v>5</v>
      </c>
      <c r="D126" s="2" t="s">
        <v>72</v>
      </c>
      <c r="E126" s="14" t="s">
        <v>138</v>
      </c>
      <c r="F126" s="49">
        <v>1200000</v>
      </c>
      <c r="G126" s="21">
        <v>0</v>
      </c>
      <c r="H126" s="21">
        <f t="shared" si="1"/>
        <v>0</v>
      </c>
    </row>
    <row r="127" spans="1:8" ht="24.75" customHeight="1" hidden="1">
      <c r="A127" s="2" t="s">
        <v>121</v>
      </c>
      <c r="B127" s="2" t="s">
        <v>4</v>
      </c>
      <c r="C127" s="2" t="s">
        <v>5</v>
      </c>
      <c r="D127" s="2" t="s">
        <v>122</v>
      </c>
      <c r="E127" s="14" t="s">
        <v>123</v>
      </c>
      <c r="F127" s="21">
        <f>F128</f>
        <v>0</v>
      </c>
      <c r="G127" s="21">
        <f>G128</f>
        <v>0</v>
      </c>
      <c r="H127" s="21" t="e">
        <f t="shared" si="1"/>
        <v>#DIV/0!</v>
      </c>
    </row>
    <row r="128" spans="1:8" ht="26.25" customHeight="1" hidden="1">
      <c r="A128" s="2" t="s">
        <v>124</v>
      </c>
      <c r="B128" s="2" t="s">
        <v>87</v>
      </c>
      <c r="C128" s="2" t="s">
        <v>5</v>
      </c>
      <c r="D128" s="2" t="s">
        <v>122</v>
      </c>
      <c r="E128" s="14" t="s">
        <v>125</v>
      </c>
      <c r="F128" s="49"/>
      <c r="G128" s="21">
        <v>0</v>
      </c>
      <c r="H128" s="21" t="e">
        <f t="shared" si="1"/>
        <v>#DIV/0!</v>
      </c>
    </row>
    <row r="129" spans="1:8" ht="78" customHeight="1">
      <c r="A129" s="29" t="s">
        <v>241</v>
      </c>
      <c r="B129" s="29" t="s">
        <v>4</v>
      </c>
      <c r="C129" s="29" t="s">
        <v>5</v>
      </c>
      <c r="D129" s="29" t="s">
        <v>6</v>
      </c>
      <c r="E129" s="48" t="s">
        <v>244</v>
      </c>
      <c r="F129" s="59">
        <f>F130</f>
        <v>0</v>
      </c>
      <c r="G129" s="47">
        <f>G130</f>
        <v>185923.6</v>
      </c>
      <c r="H129" s="61" t="e">
        <f t="shared" si="1"/>
        <v>#DIV/0!</v>
      </c>
    </row>
    <row r="130" spans="1:8" ht="38.25" customHeight="1" hidden="1">
      <c r="A130" s="2" t="s">
        <v>242</v>
      </c>
      <c r="B130" s="2" t="s">
        <v>87</v>
      </c>
      <c r="C130" s="2" t="s">
        <v>5</v>
      </c>
      <c r="D130" s="2" t="s">
        <v>72</v>
      </c>
      <c r="E130" s="41" t="s">
        <v>243</v>
      </c>
      <c r="F130" s="55"/>
      <c r="G130" s="21">
        <v>185923.6</v>
      </c>
      <c r="H130" s="61" t="e">
        <f t="shared" si="1"/>
        <v>#DIV/0!</v>
      </c>
    </row>
    <row r="131" spans="1:8" ht="41.25" customHeight="1">
      <c r="A131" s="29" t="s">
        <v>209</v>
      </c>
      <c r="B131" s="29" t="s">
        <v>4</v>
      </c>
      <c r="C131" s="29" t="s">
        <v>5</v>
      </c>
      <c r="D131" s="29" t="s">
        <v>6</v>
      </c>
      <c r="E131" s="37" t="s">
        <v>208</v>
      </c>
      <c r="F131" s="56">
        <f>F132+F133</f>
        <v>0</v>
      </c>
      <c r="G131" s="21">
        <f>G132+G133</f>
        <v>-4173298.08</v>
      </c>
      <c r="H131" s="61" t="e">
        <f t="shared" si="1"/>
        <v>#DIV/0!</v>
      </c>
    </row>
    <row r="132" spans="1:8" ht="48.75" customHeight="1" hidden="1">
      <c r="A132" s="2" t="s">
        <v>210</v>
      </c>
      <c r="B132" s="2" t="s">
        <v>87</v>
      </c>
      <c r="C132" s="2" t="s">
        <v>5</v>
      </c>
      <c r="D132" s="2" t="s">
        <v>72</v>
      </c>
      <c r="E132" s="10" t="s">
        <v>213</v>
      </c>
      <c r="F132" s="49"/>
      <c r="G132" s="21">
        <v>0</v>
      </c>
      <c r="H132" s="21" t="e">
        <f t="shared" si="1"/>
        <v>#DIV/0!</v>
      </c>
    </row>
    <row r="133" spans="1:8" ht="38.25" customHeight="1" hidden="1">
      <c r="A133" s="2" t="s">
        <v>211</v>
      </c>
      <c r="B133" s="2" t="s">
        <v>87</v>
      </c>
      <c r="C133" s="2" t="s">
        <v>5</v>
      </c>
      <c r="D133" s="2" t="s">
        <v>72</v>
      </c>
      <c r="E133" s="14" t="s">
        <v>212</v>
      </c>
      <c r="F133" s="49"/>
      <c r="G133" s="21">
        <v>-4173298.08</v>
      </c>
      <c r="H133" s="21" t="e">
        <f t="shared" si="1"/>
        <v>#DIV/0!</v>
      </c>
    </row>
    <row r="134" spans="1:8" ht="27.75" customHeight="1">
      <c r="A134" s="29"/>
      <c r="B134" s="29"/>
      <c r="C134" s="29"/>
      <c r="D134" s="14"/>
      <c r="E134" s="32" t="s">
        <v>32</v>
      </c>
      <c r="F134" s="31">
        <f>F9</f>
        <v>837240436</v>
      </c>
      <c r="G134" s="31">
        <f>G9</f>
        <v>202863924.54</v>
      </c>
      <c r="H134" s="47">
        <f t="shared" si="1"/>
        <v>24.23006771020314</v>
      </c>
    </row>
    <row r="135" ht="24" customHeight="1"/>
  </sheetData>
  <sheetProtection/>
  <mergeCells count="9">
    <mergeCell ref="H7:H8"/>
    <mergeCell ref="A2:H2"/>
    <mergeCell ref="A3:H3"/>
    <mergeCell ref="A4:H4"/>
    <mergeCell ref="A5:H5"/>
    <mergeCell ref="A7:D8"/>
    <mergeCell ref="E7:E8"/>
    <mergeCell ref="G7:G8"/>
    <mergeCell ref="F7:F8"/>
  </mergeCells>
  <printOptions/>
  <pageMargins left="0.5905511811023623" right="0" top="0.5905511811023623" bottom="0.5905511811023623" header="0" footer="0"/>
  <pageSetup horizontalDpi="600" verticalDpi="600" orientation="portrait" paperSize="9" scale="70" r:id="rId1"/>
  <headerFooter alignWithMargins="0">
    <oddFooter>&amp;R&amp;8&amp;P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PavlovaTA</dc:creator>
  <cp:keywords/>
  <dc:description/>
  <cp:lastModifiedBy>User</cp:lastModifiedBy>
  <cp:lastPrinted>2018-07-18T10:10:21Z</cp:lastPrinted>
  <dcterms:created xsi:type="dcterms:W3CDTF">2012-07-31T06:22:50Z</dcterms:created>
  <dcterms:modified xsi:type="dcterms:W3CDTF">2018-07-18T10:10:23Z</dcterms:modified>
  <cp:category/>
  <cp:version/>
  <cp:contentType/>
  <cp:contentStatus/>
</cp:coreProperties>
</file>