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15" activeTab="1"/>
  </bookViews>
  <sheets>
    <sheet name="1" sheetId="12" r:id="rId1"/>
    <sheet name="2" sheetId="13" r:id="rId2"/>
    <sheet name="3" sheetId="14" r:id="rId3"/>
    <sheet name="4" sheetId="10" r:id="rId4"/>
    <sheet name="5" sheetId="9" r:id="rId5"/>
    <sheet name="6" sheetId="6" r:id="rId6"/>
  </sheets>
  <definedNames>
    <definedName name="_xlnm.Print_Titles" localSheetId="3">'4'!$7:$8</definedName>
    <definedName name="_xlnm.Print_Titles" localSheetId="4">'5'!$7:$8</definedName>
    <definedName name="_xlnm.Print_Titles" localSheetId="5">'6'!$7:$8</definedName>
    <definedName name="_xlnm.Print_Area" localSheetId="4">'5'!$A$1:$S$58</definedName>
    <definedName name="_xlnm.Print_Area" localSheetId="5">'6'!$A$1:$M$59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6" l="1"/>
  <c r="E12" i="14" l="1"/>
  <c r="H34" i="6" l="1"/>
  <c r="E40" i="6" l="1"/>
  <c r="E24" i="6"/>
  <c r="L19" i="6"/>
  <c r="K19" i="6"/>
  <c r="L18" i="6"/>
  <c r="K18" i="6"/>
  <c r="L17" i="6"/>
  <c r="K17" i="6"/>
  <c r="L16" i="6"/>
  <c r="K16" i="6"/>
  <c r="L15" i="6"/>
  <c r="K15" i="6"/>
  <c r="L14" i="6"/>
  <c r="K14" i="6"/>
  <c r="R53" i="9"/>
  <c r="Q53" i="9"/>
  <c r="R52" i="9"/>
  <c r="L53" i="6" s="1"/>
  <c r="L51" i="6" s="1"/>
  <c r="L50" i="6" s="1"/>
  <c r="Q52" i="9"/>
  <c r="K53" i="6" s="1"/>
  <c r="K51" i="6" s="1"/>
  <c r="K50" i="6" s="1"/>
  <c r="R49" i="9"/>
  <c r="Q49" i="9"/>
  <c r="R48" i="9"/>
  <c r="L43" i="6" s="1"/>
  <c r="L41" i="6" s="1"/>
  <c r="L40" i="6" s="1"/>
  <c r="Q48" i="9"/>
  <c r="K43" i="6" s="1"/>
  <c r="K41" i="6" s="1"/>
  <c r="K40" i="6" s="1"/>
  <c r="R23" i="9"/>
  <c r="R21" i="9" s="1"/>
  <c r="L33" i="6" s="1"/>
  <c r="L31" i="6" s="1"/>
  <c r="L30" i="6" s="1"/>
  <c r="Q23" i="9"/>
  <c r="R22" i="9"/>
  <c r="Q22" i="9"/>
  <c r="Q21" i="9"/>
  <c r="K33" i="6" s="1"/>
  <c r="K31" i="6" s="1"/>
  <c r="K30" i="6" s="1"/>
  <c r="R13" i="9"/>
  <c r="Q13" i="9"/>
  <c r="R12" i="9"/>
  <c r="L23" i="6" s="1"/>
  <c r="Q12" i="9"/>
  <c r="K23" i="6" s="1"/>
  <c r="R11" i="9"/>
  <c r="R9" i="9" s="1"/>
  <c r="Q11" i="9"/>
  <c r="R10" i="9"/>
  <c r="Q10" i="9"/>
  <c r="Q9" i="9"/>
  <c r="K21" i="6" l="1"/>
  <c r="K13" i="6"/>
  <c r="L21" i="6"/>
  <c r="L13" i="6"/>
  <c r="E12" i="6"/>
  <c r="E22" i="6"/>
  <c r="E25" i="6"/>
  <c r="E26" i="6"/>
  <c r="E27" i="6"/>
  <c r="E28" i="6"/>
  <c r="E29" i="6"/>
  <c r="E32" i="6"/>
  <c r="E35" i="6"/>
  <c r="E36" i="6"/>
  <c r="E37" i="6"/>
  <c r="E38" i="6"/>
  <c r="E39" i="6"/>
  <c r="E42" i="6"/>
  <c r="E44" i="6"/>
  <c r="E45" i="6"/>
  <c r="E46" i="6"/>
  <c r="E47" i="6"/>
  <c r="E48" i="6"/>
  <c r="E49" i="6"/>
  <c r="E52" i="6"/>
  <c r="E54" i="6"/>
  <c r="E55" i="6"/>
  <c r="E56" i="6"/>
  <c r="E57" i="6"/>
  <c r="E58" i="6"/>
  <c r="E59" i="6"/>
  <c r="M19" i="6"/>
  <c r="M18" i="6"/>
  <c r="M17" i="6"/>
  <c r="M16" i="6"/>
  <c r="M15" i="6"/>
  <c r="M14" i="6"/>
  <c r="S53" i="9"/>
  <c r="S52" i="9" s="1"/>
  <c r="M53" i="6" s="1"/>
  <c r="M51" i="6" s="1"/>
  <c r="M50" i="6" s="1"/>
  <c r="S49" i="9"/>
  <c r="S48" i="9" s="1"/>
  <c r="M43" i="6" s="1"/>
  <c r="M41" i="6" s="1"/>
  <c r="M40" i="6" s="1"/>
  <c r="S23" i="9"/>
  <c r="S22" i="9"/>
  <c r="S13" i="9"/>
  <c r="S12" i="9" s="1"/>
  <c r="L20" i="6" l="1"/>
  <c r="L11" i="6"/>
  <c r="K20" i="6"/>
  <c r="K11" i="6"/>
  <c r="K10" i="6" s="1"/>
  <c r="S11" i="9"/>
  <c r="S21" i="9"/>
  <c r="M33" i="6" s="1"/>
  <c r="M31" i="6" s="1"/>
  <c r="M30" i="6" s="1"/>
  <c r="M23" i="6"/>
  <c r="S10" i="9"/>
  <c r="S9" i="9" s="1"/>
  <c r="M21" i="6" l="1"/>
  <c r="E23" i="6"/>
  <c r="L10" i="6"/>
  <c r="M13" i="6"/>
  <c r="M11" i="6"/>
  <c r="M10" i="6" s="1"/>
  <c r="N23" i="9"/>
  <c r="E21" i="6" l="1"/>
  <c r="M20" i="6"/>
  <c r="E20" i="6" s="1"/>
  <c r="G34" i="6"/>
  <c r="E34" i="6" s="1"/>
  <c r="O13" i="9" l="1"/>
  <c r="P13" i="9"/>
  <c r="O23" i="9"/>
  <c r="P23" i="9"/>
  <c r="N53" i="9"/>
  <c r="N13" i="9"/>
  <c r="G14" i="6" l="1"/>
  <c r="H14" i="6"/>
  <c r="I14" i="6"/>
  <c r="J14" i="6"/>
  <c r="L55" i="9" l="1"/>
  <c r="L53" i="9" s="1"/>
  <c r="L52" i="9" s="1"/>
  <c r="F53" i="6" s="1"/>
  <c r="P53" i="9"/>
  <c r="O53" i="9"/>
  <c r="O52" i="9" s="1"/>
  <c r="I53" i="6" s="1"/>
  <c r="N52" i="9"/>
  <c r="H53" i="6" s="1"/>
  <c r="M53" i="9"/>
  <c r="M52" i="9" s="1"/>
  <c r="G53" i="6" s="1"/>
  <c r="P52" i="9"/>
  <c r="J53" i="6" s="1"/>
  <c r="P49" i="9"/>
  <c r="P48" i="9" s="1"/>
  <c r="J43" i="6" s="1"/>
  <c r="O49" i="9"/>
  <c r="O48" i="9" s="1"/>
  <c r="I43" i="6" s="1"/>
  <c r="N49" i="9"/>
  <c r="M49" i="9"/>
  <c r="M48" i="9" s="1"/>
  <c r="G43" i="6" s="1"/>
  <c r="L49" i="9"/>
  <c r="L48" i="9" s="1"/>
  <c r="F43" i="6" s="1"/>
  <c r="N48" i="9"/>
  <c r="H43" i="6" s="1"/>
  <c r="L23" i="9"/>
  <c r="P22" i="9"/>
  <c r="P10" i="9" s="1"/>
  <c r="O22" i="9"/>
  <c r="O21" i="9" s="1"/>
  <c r="I33" i="6" s="1"/>
  <c r="N22" i="9"/>
  <c r="M22" i="9"/>
  <c r="M23" i="9" s="1"/>
  <c r="M21" i="9" s="1"/>
  <c r="G33" i="6" s="1"/>
  <c r="L22" i="9"/>
  <c r="L21" i="9"/>
  <c r="F33" i="6" s="1"/>
  <c r="P12" i="9"/>
  <c r="N12" i="9"/>
  <c r="M13" i="9"/>
  <c r="M12" i="9" s="1"/>
  <c r="G23" i="6" s="1"/>
  <c r="L13" i="9"/>
  <c r="L12" i="9" s="1"/>
  <c r="O12" i="9"/>
  <c r="L10" i="9"/>
  <c r="E43" i="6" l="1"/>
  <c r="E53" i="6"/>
  <c r="G13" i="6"/>
  <c r="N11" i="9"/>
  <c r="L11" i="9"/>
  <c r="L9" i="9" s="1"/>
  <c r="F23" i="6"/>
  <c r="M10" i="9"/>
  <c r="N21" i="9"/>
  <c r="E33" i="6" s="1"/>
  <c r="P21" i="9"/>
  <c r="J33" i="6" s="1"/>
  <c r="N10" i="9"/>
  <c r="O10" i="9"/>
  <c r="P11" i="9"/>
  <c r="P9" i="9" s="1"/>
  <c r="J23" i="6"/>
  <c r="J13" i="6" s="1"/>
  <c r="O11" i="9"/>
  <c r="I23" i="6"/>
  <c r="I13" i="6" s="1"/>
  <c r="N9" i="9"/>
  <c r="H23" i="6"/>
  <c r="M11" i="9"/>
  <c r="H13" i="6" l="1"/>
  <c r="E13" i="6" s="1"/>
  <c r="M9" i="9"/>
  <c r="O9" i="9"/>
  <c r="F14" i="6"/>
  <c r="E14" i="6" s="1"/>
  <c r="F19" i="6" l="1"/>
  <c r="G19" i="6" l="1"/>
  <c r="G18" i="6"/>
  <c r="F18" i="6"/>
  <c r="G17" i="6"/>
  <c r="F17" i="6"/>
  <c r="G16" i="6"/>
  <c r="F16" i="6"/>
  <c r="G15" i="6"/>
  <c r="F15" i="6"/>
  <c r="F51" i="6" l="1"/>
  <c r="F50" i="6" s="1"/>
  <c r="G41" i="6"/>
  <c r="G40" i="6" s="1"/>
  <c r="F41" i="6"/>
  <c r="F40" i="6" l="1"/>
  <c r="F31" i="6"/>
  <c r="F30" i="6" s="1"/>
  <c r="G51" i="6"/>
  <c r="G50" i="6" s="1"/>
  <c r="G31" i="6"/>
  <c r="G30" i="6" s="1"/>
  <c r="G21" i="6" l="1"/>
  <c r="G20" i="6" s="1"/>
  <c r="G11" i="6" l="1"/>
  <c r="G10" i="6" s="1"/>
  <c r="J51" i="6"/>
  <c r="I51" i="6" l="1"/>
  <c r="I50" i="6" s="1"/>
  <c r="H51" i="6"/>
  <c r="J50" i="6"/>
  <c r="I41" i="6"/>
  <c r="I40" i="6" s="1"/>
  <c r="H41" i="6"/>
  <c r="I31" i="6"/>
  <c r="I30" i="6" s="1"/>
  <c r="H31" i="6"/>
  <c r="J21" i="6"/>
  <c r="J20" i="6" s="1"/>
  <c r="I21" i="6"/>
  <c r="J19" i="6"/>
  <c r="I19" i="6"/>
  <c r="H19" i="6"/>
  <c r="E19" i="6" s="1"/>
  <c r="J18" i="6"/>
  <c r="I18" i="6"/>
  <c r="H18" i="6"/>
  <c r="J17" i="6"/>
  <c r="I17" i="6"/>
  <c r="H17" i="6"/>
  <c r="E17" i="6" s="1"/>
  <c r="J16" i="6"/>
  <c r="I16" i="6"/>
  <c r="H16" i="6"/>
  <c r="J15" i="6"/>
  <c r="I15" i="6"/>
  <c r="J41" i="6"/>
  <c r="J40" i="6" s="1"/>
  <c r="E16" i="6" l="1"/>
  <c r="E18" i="6"/>
  <c r="H40" i="6"/>
  <c r="E41" i="6"/>
  <c r="H50" i="6"/>
  <c r="E50" i="6" s="1"/>
  <c r="E51" i="6"/>
  <c r="H30" i="6"/>
  <c r="I11" i="6"/>
  <c r="I10" i="6" s="1"/>
  <c r="H21" i="6"/>
  <c r="I20" i="6"/>
  <c r="H15" i="6"/>
  <c r="E15" i="6" s="1"/>
  <c r="H11" i="6" l="1"/>
  <c r="E11" i="6" s="1"/>
  <c r="H20" i="6"/>
  <c r="J31" i="6"/>
  <c r="E31" i="6" s="1"/>
  <c r="H10" i="6" l="1"/>
  <c r="E10" i="6" s="1"/>
  <c r="J30" i="6"/>
  <c r="E30" i="6" s="1"/>
  <c r="J11" i="6"/>
  <c r="J10" i="6" s="1"/>
  <c r="F13" i="6" l="1"/>
  <c r="F21" i="6" l="1"/>
  <c r="F20" i="6" l="1"/>
  <c r="F11" i="6"/>
  <c r="F10" i="6" l="1"/>
</calcChain>
</file>

<file path=xl/sharedStrings.xml><?xml version="1.0" encoding="utf-8"?>
<sst xmlns="http://schemas.openxmlformats.org/spreadsheetml/2006/main" count="1399" uniqueCount="389">
  <si>
    <t>к муниципальной программе</t>
  </si>
  <si>
    <t>Код аналитической программной классификации</t>
  </si>
  <si>
    <t>МП</t>
  </si>
  <si>
    <t>Пп</t>
  </si>
  <si>
    <t>03</t>
  </si>
  <si>
    <t>1</t>
  </si>
  <si>
    <t>Организация библиотечного обслуживания населения</t>
  </si>
  <si>
    <t>2</t>
  </si>
  <si>
    <t xml:space="preserve">Организация досуга,  предоставление услуг организаций культуры и доступа к музейным фондам </t>
  </si>
  <si>
    <t>3</t>
  </si>
  <si>
    <t>Развитие местного народного творчества</t>
  </si>
  <si>
    <t>4</t>
  </si>
  <si>
    <t>Создание условий для реализации муниципальной программы</t>
  </si>
  <si>
    <t>ОМ</t>
  </si>
  <si>
    <t>М</t>
  </si>
  <si>
    <t>01</t>
  </si>
  <si>
    <t>Оказание услуги и выполнение работ  по организации библиотечного обслуживания населения, комплектование библиотечных фондов и обеспечение сохранности библиотечных фондов библиотек</t>
  </si>
  <si>
    <t>02</t>
  </si>
  <si>
    <t>04</t>
  </si>
  <si>
    <t>06</t>
  </si>
  <si>
    <t>07</t>
  </si>
  <si>
    <t>08</t>
  </si>
  <si>
    <t>09</t>
  </si>
  <si>
    <t>Осуществление капитального и текущего ремонта</t>
  </si>
  <si>
    <t>А1</t>
  </si>
  <si>
    <t>Организация культурного досуга и отдыха населения</t>
  </si>
  <si>
    <t>Предоставление доступа к музейным фондам</t>
  </si>
  <si>
    <t>Обеспечение развития и укрепления материально-технической базы домов культуры в населённых пунктах с числом жителей до 50 тысяч человек</t>
  </si>
  <si>
    <t>Выполнение работ в области сохранения, поддержки и развития местного традиционного народного художественного творчества</t>
  </si>
  <si>
    <t>Предоставление мер социальной поддержки работникам муниципальных учреждений культуры Балезинского района</t>
  </si>
  <si>
    <t>Организация бухгалтерского учета в муниципальных учреждениях культуры Балезинского района МКУ «Централизованная бухгалтерия учреждений культуры МО «Балезинский район»</t>
  </si>
  <si>
    <t>Показатель применения меры</t>
  </si>
  <si>
    <t>ГРБС</t>
  </si>
  <si>
    <t>2021 год</t>
  </si>
  <si>
    <t>062</t>
  </si>
  <si>
    <t>Приложение 5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</si>
  <si>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</si>
  <si>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</si>
  <si>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</si>
  <si>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</si>
  <si>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Рз</t>
  </si>
  <si>
    <t>Пр</t>
  </si>
  <si>
    <t>ЦС</t>
  </si>
  <si>
    <t>ВР</t>
  </si>
  <si>
    <t>0</t>
  </si>
  <si>
    <t>Всего</t>
  </si>
  <si>
    <t>611</t>
  </si>
  <si>
    <t>612</t>
  </si>
  <si>
    <t>0310166770</t>
  </si>
  <si>
    <t>0320266770</t>
  </si>
  <si>
    <t>0320466770</t>
  </si>
  <si>
    <t>0330166770</t>
  </si>
  <si>
    <t>0340160030</t>
  </si>
  <si>
    <t>121, 122, 129, 242, 244, 851, 852, 853</t>
  </si>
  <si>
    <t>0340261740</t>
  </si>
  <si>
    <t>0340360120</t>
  </si>
  <si>
    <t>0340466770</t>
  </si>
  <si>
    <t>Приложение 6</t>
  </si>
  <si>
    <t>Прогнозная (справочная) оценка ресурсного обеспечения реализации муниципальной программы за счет всех источников финансирования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</si>
  <si>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</si>
  <si>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</si>
  <si>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</si>
  <si>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 xml:space="preserve">Итого </t>
  </si>
  <si>
    <t>бюджет Балезинского района</t>
  </si>
  <si>
    <t>в том числе:</t>
  </si>
  <si>
    <t>собственные средства бюджета Балезинского района</t>
  </si>
  <si>
    <t>субсидии из бюджета Удмуртской Республики</t>
  </si>
  <si>
    <t>межбюджетные трансферты из бюджета Удмуртской Республики</t>
  </si>
  <si>
    <t>субвенции из бюджетов поселений</t>
  </si>
  <si>
    <t>средства бюджета Удмуртской Республики, планируемые к привлечению</t>
  </si>
  <si>
    <t>бюджеты поселений, входящих в состав Балезинского района</t>
  </si>
  <si>
    <t>иные источники</t>
  </si>
  <si>
    <t>2022 год</t>
  </si>
  <si>
    <t>112, 321</t>
  </si>
  <si>
    <t>2023 год</t>
  </si>
  <si>
    <t>2024 год</t>
  </si>
  <si>
    <t>2025 год</t>
  </si>
  <si>
    <t>111, 112, 119, 242, 244, 851, 852, 853</t>
  </si>
  <si>
    <t>03206L4670</t>
  </si>
  <si>
    <t>Строительство объектов культуры</t>
  </si>
  <si>
    <t>«Развитие культуры на 2021 -2025 годы"</t>
  </si>
  <si>
    <t xml:space="preserve">«Развитие культуры на 2021-2025 годы" </t>
  </si>
  <si>
    <t>031015519F</t>
  </si>
  <si>
    <t>0320261660</t>
  </si>
  <si>
    <t>0320800830</t>
  </si>
  <si>
    <t>0320861650</t>
  </si>
  <si>
    <t>03208S0830</t>
  </si>
  <si>
    <t>0330161670</t>
  </si>
  <si>
    <t>0340461650</t>
  </si>
  <si>
    <t>032А155190</t>
  </si>
  <si>
    <t>045</t>
  </si>
  <si>
    <t>0320900820</t>
  </si>
  <si>
    <t>414</t>
  </si>
  <si>
    <t>03209S0820</t>
  </si>
  <si>
    <t>Модернизация библиотек в части комплектования книжных фондов библиотек муниципального образования</t>
  </si>
  <si>
    <t>Федеральный проект "Культурная среда"</t>
  </si>
  <si>
    <t>633</t>
  </si>
  <si>
    <t>Реализация установленных полномочий (функций) Управления культуры, спорта и молодежной политики Администрации МО «Муниципальный округ Балезинский район Удмуртской Республики»</t>
  </si>
  <si>
    <t>Выполнение работ в сфере обеспечения деятельности Управления культуры, спорта и молодежной политики Администрации МО «Муниципальный округ Балезинский район Удмуртской Республики» и подведомственных ему муниципальных учреждений</t>
  </si>
  <si>
    <t>034А155190</t>
  </si>
  <si>
    <t>031А155190</t>
  </si>
  <si>
    <t>032A155190</t>
  </si>
  <si>
    <t>Администрация муниципального образования "Муниципальный округ Балезинский район Удмуртской Республики"</t>
  </si>
  <si>
    <t xml:space="preserve"> Администрация муниципального образования "Муниципальный округ Балезинский район Удмуртской Республики"</t>
  </si>
  <si>
    <t>Управление культуры, спорта и молодежной политики Администрации муниципального образования"Муниципальный округ Балезинский район Удмуртской Республики"</t>
  </si>
  <si>
    <t>Ресурсное обеспечение реализации муниципальной программы за счет средств бюджета муниципального образования</t>
  </si>
  <si>
    <t>А2</t>
  </si>
  <si>
    <t>Федеральный проект "Творческие люди"</t>
  </si>
  <si>
    <t xml:space="preserve">Федеральный проект "Творческие люди" </t>
  </si>
  <si>
    <t>03101L5190</t>
  </si>
  <si>
    <t>031А255190</t>
  </si>
  <si>
    <t>Управление культуры, спорта и молодежной политики Администрации муниципального образования"Муниципальный округ Балезинский район Удмуртской Республики", Администрация муниципального образования "Муниципальный округ Балезинский район Удмуртской Республики"</t>
  </si>
  <si>
    <t>A2</t>
  </si>
  <si>
    <t>032А255190</t>
  </si>
  <si>
    <t>0320800310</t>
  </si>
  <si>
    <t>0320808220</t>
  </si>
  <si>
    <t>03208S8220</t>
  </si>
  <si>
    <t>03208L5769</t>
  </si>
  <si>
    <t>0320860310</t>
  </si>
  <si>
    <t>243</t>
  </si>
  <si>
    <t>244</t>
  </si>
  <si>
    <t>0310961650</t>
  </si>
  <si>
    <t>Строительство (реконструкция), капитальный ремонт учреждений культурно-досугового типа сельской местности</t>
  </si>
  <si>
    <t>Укрепление материально-технической базы учреждений культурно-досугово типа и музея</t>
  </si>
  <si>
    <t>A1</t>
  </si>
  <si>
    <t>03203S8220</t>
  </si>
  <si>
    <t xml:space="preserve">Реконструкция и капитальный ремонт региональных и муниципальных музеев </t>
  </si>
  <si>
    <t>0320361660</t>
  </si>
  <si>
    <t>0320308220</t>
  </si>
  <si>
    <t>2026 год</t>
  </si>
  <si>
    <t>Приложение 4</t>
  </si>
  <si>
    <t xml:space="preserve">Прогноз сводных показателей муниципальных заданий на оказание муниципальных услуг (выполнение работ) </t>
  </si>
  <si>
    <t>Наименование муниципальной услуги (работы)</t>
  </si>
  <si>
    <t>Наименование показателя</t>
  </si>
  <si>
    <t xml:space="preserve">Единица измерения </t>
  </si>
  <si>
    <t>Наименование меры                                        государственного регулирования</t>
  </si>
  <si>
    <t>Библиотечное, библиографическое и информационное обслуживание пользователей библиотеки</t>
  </si>
  <si>
    <t xml:space="preserve">количество посещений </t>
  </si>
  <si>
    <t xml:space="preserve">Единица </t>
  </si>
  <si>
    <t>Расходы бюджета муниципального района на оказание муниципальной услуги (выполнение работы)</t>
  </si>
  <si>
    <t>тыс. руб.</t>
  </si>
  <si>
    <t>Фомирование , учет, изучение, обеспечение физического сохранения и безопасности фонда библиотеки</t>
  </si>
  <si>
    <t>количество документов</t>
  </si>
  <si>
    <t>экземпляр</t>
  </si>
  <si>
    <t>Библиографическая  обработка документов и создание  каталогов</t>
  </si>
  <si>
    <t>Методическое обеспечение в области библиотечного дела</t>
  </si>
  <si>
    <t xml:space="preserve">количество проведенных консультаций </t>
  </si>
  <si>
    <t>штука</t>
  </si>
  <si>
    <t xml:space="preserve">Организация деятельности клубных формирований и формирований самодеятельного народного творчества </t>
  </si>
  <si>
    <t>Количество клубных формирований</t>
  </si>
  <si>
    <t xml:space="preserve">единиц </t>
  </si>
  <si>
    <t>Расходы бюджета муниципального района на выполнение работы</t>
  </si>
  <si>
    <t>Организация и проведение культурно-массовых мероприятий</t>
  </si>
  <si>
    <t>Количество  культурно- массовых мероприятий</t>
  </si>
  <si>
    <t>Расходы бюджета муниципального района  на оказание муниципальной услуги</t>
  </si>
  <si>
    <t>Осуществление экскурсионного обслуживания</t>
  </si>
  <si>
    <t>Количество экскурсантов</t>
  </si>
  <si>
    <t>человек</t>
  </si>
  <si>
    <t>Информационное сопровождение сферы государственной национальной политики</t>
  </si>
  <si>
    <t>Количество информационных материалов</t>
  </si>
  <si>
    <t>Выявление, изучение,сохранение,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</si>
  <si>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Количество нестационарных выставок</t>
  </si>
  <si>
    <t>единиц</t>
  </si>
  <si>
    <t>Публичный показ музейных предметов, музейных коллекций</t>
  </si>
  <si>
    <t>Количество посетителей</t>
  </si>
  <si>
    <t>Создание экспозиций (выставок) музеев, организация выездных выставок.</t>
  </si>
  <si>
    <t>Количество выставок в музее и вне музея</t>
  </si>
  <si>
    <t xml:space="preserve"> тыс. руб.</t>
  </si>
  <si>
    <t>Формирование, учет, изучение, обеспечение физического сохранения и безопасности музейных предметов, музейных коллекций</t>
  </si>
  <si>
    <t>Количество предметов, принятых на постоянное хранение в фонды музея, всего</t>
  </si>
  <si>
    <t>Количество объектов</t>
  </si>
  <si>
    <t>Организация и проведение культурно-массовых мероприятий Творческие (фестиваль, выставка, конкурс, смотр); мастер-класс)</t>
  </si>
  <si>
    <t>Количество проведенных мероприятий</t>
  </si>
  <si>
    <t>Содержание (эксплуатация) имущества, находящегося в государственной (муниципальной) собственности</t>
  </si>
  <si>
    <t>Эксплуатируемая площадь зданий</t>
  </si>
  <si>
    <t>тыс.кв/м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</si>
  <si>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</si>
  <si>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Машино-часы работы автомобилей</t>
  </si>
  <si>
    <t>2027 год</t>
  </si>
  <si>
    <t>2028 год</t>
  </si>
  <si>
    <t xml:space="preserve">«Развитие культуры» </t>
  </si>
  <si>
    <t>Приложение 1</t>
  </si>
  <si>
    <t>"Развитие культуры"</t>
  </si>
  <si>
    <t>Сведения о составе и значениях целевых показателей (индикаторов) муниципальной программы</t>
  </si>
  <si>
    <t>№ п/п</t>
  </si>
  <si>
    <t>Наименование целевого показателя (индикатора)</t>
  </si>
  <si>
    <t>Единица измерения</t>
  </si>
  <si>
    <t>оценка</t>
  </si>
  <si>
    <t>Уровень фактической обеспеченности библиотеками от нормативной потребности</t>
  </si>
  <si>
    <t>процентов</t>
  </si>
  <si>
    <t>Охват населения муниципального района библиотечным обслуживанием</t>
  </si>
  <si>
    <t>Количество посещений библиотек в расчете на 1 жителя муниципального района в год</t>
  </si>
  <si>
    <t>Количество экземпляров новых поступлений в библиотечные фонды публичных библиотек Балезинского  района на 1000 человек населения</t>
  </si>
  <si>
    <t>5</t>
  </si>
  <si>
    <t>Увеличение количества библиографических записей  в сводном электронном каталоге (в сравнении с годом начала действия программы)</t>
  </si>
  <si>
    <t>6</t>
  </si>
  <si>
    <t>Доля библиотек, подключенных к сети «Интернет», в общем количестве публичных библиотек Балезинского района</t>
  </si>
  <si>
    <t>Количество организованных и проведенных мероприятий с целью продвижения чтения, повышения информационной культуры, организации досуга и популяризации различных областей знания</t>
  </si>
  <si>
    <t>Уровень фактической обеспеченности клубами и учреждениями клубного типа от нормативной потребности</t>
  </si>
  <si>
    <t>Количество культурно-зрелищных мероприятий</t>
  </si>
  <si>
    <t>Количество посещений культурно-массовых мероприятий на платной основе</t>
  </si>
  <si>
    <t>Среднее число участников клубных формирований в расчете на 1000 человек населения</t>
  </si>
  <si>
    <t>Количество коллективов самодеятельного художественного творчества, имеющих звание «народный» или «образцовый»</t>
  </si>
  <si>
    <t>Количество мероприятий , направленных на развитие творческого потенциала детей и молодёжи в общем объёме мероприятий</t>
  </si>
  <si>
    <t>Увеличение  численности участников культурно-досуговых мероприятий</t>
  </si>
  <si>
    <t>Количество участний во всероссийских, межрегиональных и республиканских конкурсах и фестивалях</t>
  </si>
  <si>
    <t>Увеличение доли представленных (во всех формах) зрителю музейных предметов в общем количестве музейных предметов основного фонда, процентов</t>
  </si>
  <si>
    <t>Увеличение посещаемости музейных учреждений,  посещений на 1 жителя в год</t>
  </si>
  <si>
    <t>Увеличение объёма передвижного фонда музеев для экспонирования произведений культуры и искусства</t>
  </si>
  <si>
    <t>Увеличение количества музейных выставок и выставочных проектов</t>
  </si>
  <si>
    <t>Количество экскурсий, мероприятий в музее</t>
  </si>
  <si>
    <t>Количество развивающихся направлений ДПИ</t>
  </si>
  <si>
    <t>Количество проведенных нестационарных выставок-продаж</t>
  </si>
  <si>
    <t xml:space="preserve">Количество организованных и проведённых по форме и тематике культурно-массовых мероприятий (стационарные выставки)  </t>
  </si>
  <si>
    <t>Исполнение данного мероприятия прекращено в соответствии с Постановлением Администрации МО  "Балезинский район" от 26.02.2021 г. № 170</t>
  </si>
  <si>
    <t xml:space="preserve">Количество проведённых мастер-классов по направлениям ДПИ для населения </t>
  </si>
  <si>
    <t>мероприятий</t>
  </si>
  <si>
    <t>Удельный вес численности руководителей и специалистов муниципальных учреждений культуры Балезинского района, прошедших в течение последних трех лет повышение квалификации или профессиональную переподготовку, в общей численности работников муниципальных учреждений культуры Балезинского района</t>
  </si>
  <si>
    <t>Доля руководителей и специалистов муниципальных учреждений культуры Балезинского района, прошедших аттестацию, в общей численности руководителей и специалистов муниципальных учреждений культуры Балезинского района</t>
  </si>
  <si>
    <t>Доля руководителей и специалистов муниципальных учреждений культуры Балезинского района в возрасте до 35 лет в общем числе руководителей и специалистов муниципальных учреждений культуры Балезинского района</t>
  </si>
  <si>
    <t>Среднемесячная начисленная заработная плата работников муниципальных учреждений культуры Балезинского района</t>
  </si>
  <si>
    <t>рублей</t>
  </si>
  <si>
    <t>Доля муниципальных учреждений культуры, здания которых находятся в аварийном состоянии или требуют капитального ремонта, в  общем количестве муниципальных учреждений культуры.</t>
  </si>
  <si>
    <t xml:space="preserve"> Количество учреждений, предоставляющих бесплатные входные билеты волонтерам культуры </t>
  </si>
  <si>
    <t>Приложение 2</t>
  </si>
  <si>
    <t xml:space="preserve">    </t>
  </si>
  <si>
    <t>Перечень основных мероприятий муниципальной программы</t>
  </si>
  <si>
    <t>Наименование подпрограммы, основного мероприятия, мероприятия</t>
  </si>
  <si>
    <t>Исполнители</t>
  </si>
  <si>
    <t>Срок выполнения</t>
  </si>
  <si>
    <t>Ожидаемый непосредственный результат</t>
  </si>
  <si>
    <t xml:space="preserve">Взаимосвязь с целевыми показателями (индикаторами) </t>
  </si>
  <si>
    <t>Управление культуры, спорта и молодежной политики</t>
  </si>
  <si>
    <t>Осуществление библиотечного, библиографического и информационного обслуживания населения МБУК "Балезинская районная библиотека МО Балезинский район" в соответствии с муниципальным заданием</t>
  </si>
  <si>
    <t>03.1.1,03.1.2, 03.1.3</t>
  </si>
  <si>
    <t>03.1.1,03.1.2, 03.1.3, 03.1.4, 03.1.5, 03.1.6, 03.1.7</t>
  </si>
  <si>
    <t>Укрепление материально-технической базы библиотек</t>
  </si>
  <si>
    <t>Укрепление материально технической базы библиотек</t>
  </si>
  <si>
    <t>03.1.1, 03.1.2, 03.1.3, 03.1.4, 03.1.6</t>
  </si>
  <si>
    <t>Организация и проведение мероприятий с целью продвижения чтения, повышения информационной культуры, организации досуга и популяризации различных областей знания</t>
  </si>
  <si>
    <t>Организация и проведение мероприятий тематической направленности</t>
  </si>
  <si>
    <t xml:space="preserve">1300-1400 мероприятий </t>
  </si>
  <si>
    <t>03.1.2, 03.1.3, 03.1.4, 03.1.7</t>
  </si>
  <si>
    <t>Организация деятельности музейных уголков</t>
  </si>
  <si>
    <t xml:space="preserve"> Деятельность 11 музейных уголков</t>
  </si>
  <si>
    <t xml:space="preserve"> Создание на базе библиотек любительских объединений (клубы; кружки)</t>
  </si>
  <si>
    <t xml:space="preserve"> Деятельность 60 клубных формирований участников 1060 человек</t>
  </si>
  <si>
    <t>Оформление тематических выставок, экспозиций</t>
  </si>
  <si>
    <t>Организация 388 выставок</t>
  </si>
  <si>
    <t>03.1.2, 03.1.3, 03.1.4, 03.1.6, 03.1.7</t>
  </si>
  <si>
    <t>Создание центров общественного доступа (компьютерных аудиторий) к электронным фондам публичных библиотек Удмуртской Республики в подразделениях МБУК «Балезинская районная библиотека МО «Балезинский район»</t>
  </si>
  <si>
    <t xml:space="preserve">Обеспечение подразделений МБУК «Балезинская районная библиотека МО "Балезинский район" доступом к информационно-телекоммуникационной сети «Интернет», приобретение необходимого оборудования и обучение сотрудников МБУК «Балезинская районная библиотека МО "Балезинский район" </t>
  </si>
  <si>
    <t xml:space="preserve">03.1.2, 03.1.3, 03.1.4, 03.1.6, 03.1.7
</t>
  </si>
  <si>
    <t>Подключение общедоступных  библиотек Российской Федерации к информационно-телекоммуникационной сети "Интернет" и развитие системы библиотечного дела с учетом задачи расширения информационных технологий и оцифровки</t>
  </si>
  <si>
    <t>Увеличение доли публичных  библиотек, подключенных   к информационно-телекоммуникационной сети "Интернет" в общем количестве библиотек до 100 процентов к 2025 году при условии финансирования и наличия технической возможности.</t>
  </si>
  <si>
    <t>05</t>
  </si>
  <si>
    <t>Создание электронных информационных ресурсов</t>
  </si>
  <si>
    <t xml:space="preserve"> перевод в электронный вид печатных изданий  краеведческого содержания и  создание электронных информационных ресурсов.</t>
  </si>
  <si>
    <t>03.1.2, 03.1.3, 03.1.4</t>
  </si>
  <si>
    <t>Оказание методической помощи структурным подразделениям в сельских поселениях</t>
  </si>
  <si>
    <t xml:space="preserve">Методическая помощь структурным подразделениям в сельских поселениях по организации библиотечного обслуживания населения, внедрению новых форм и методов работы (3 семинара, 5 совещаний, 25 выездов в подразделения)  </t>
  </si>
  <si>
    <t>03.1.2, 03.1.3, 03.1.4, 03.1.5, 03.1.6, 03.1.7</t>
  </si>
  <si>
    <t>Информирование населения об организации оказания библиотечных услуг в Балезинском  районе, проводимых мероприятиях, а также о трудовых коллективах и работниках библиотечной системы</t>
  </si>
  <si>
    <t>Взаимодействие со СМИ в целях публикации информации в печатных средствах массовой информации, а также подготовки сюжетов для теле- и радиопередач</t>
  </si>
  <si>
    <t>Публикация информации в печатных средствах массовой информации, передачи (сюжеты) на телевидении и радио (40 информаций )</t>
  </si>
  <si>
    <t xml:space="preserve">Размещение информации на внутренних и наружных рекламных щитах, афишах МБУК "Балезинская районная библиотека МО "Балезинский район" </t>
  </si>
  <si>
    <t>Информирование о мероприятиях населения</t>
  </si>
  <si>
    <t>Публикация анонсов мероприятий на официальном сайте Администрации муниципального образования «Муниципальный округ Балезинский район Удмуртской Республики»,  на сайте БУК УР «Республиканская библиотека для детей и юношества», и Едином информационном портале библиотек  Удмуртии</t>
  </si>
  <si>
    <t>Информирование о мероприятиях населения (10 публикаций)</t>
  </si>
  <si>
    <t>Создание официального сайта МБУК «Балезинская районная библиотека МО Балезинский район", публикация на нем информации о деятельности учреждения, в том числе в разрезе его  структурных подразделений</t>
  </si>
  <si>
    <t>Информирование населения о деятельности муниципальных библиотек</t>
  </si>
  <si>
    <t>Внедрение во всех структурных подразделениях МБУК "Балезинская районная библиотека МО "Балезинский район" системы регулярного мониторинга удовлетворенности потребителей библиотечных услуг их качеством и доступностью</t>
  </si>
  <si>
    <t>Проведение мониторинга удовлетворенности населения качеством и доступностью библиотечных услуг на регулярной основе</t>
  </si>
  <si>
    <t xml:space="preserve">03.1.1, 03.1.2, 03.1.3, 03.1.4, 03.1.6, 03.1.7 </t>
  </si>
  <si>
    <t xml:space="preserve">Создание модельных муниципальных библиотек в целях реализации регионального проекта «Обеспечение качественно нового уровня развития инфраструктуры культуры» «Культурная среда» </t>
  </si>
  <si>
    <t>03.1.1, 03.1.2, 03.1.3</t>
  </si>
  <si>
    <t>Проведение текущего ремонта зданий (помещений), приобретение музыкального, светового, компьютерного оборудования и комплектующих к ним, приобретение мебели, музыкальных инструментов, пошив сценических костюмов, изготовление одежды сцены и иных товаров, работ, услуг, необходимых для развития и укрепления материально-технической базы</t>
  </si>
  <si>
    <t>03.1.2, 03.1.9</t>
  </si>
  <si>
    <t>Строительство и капитальный ремонт объектов культуры</t>
  </si>
  <si>
    <t>03.2.1, 03.2.2, 03.2.3, 03.2.6</t>
  </si>
  <si>
    <t>Приобретение оборудования и инвентаря</t>
  </si>
  <si>
    <t>03.2.1., 03.2.3</t>
  </si>
  <si>
    <t>Публичный показ музейных предметов, музейных коллекций.Создание экспозиций (выставок) музеев, организация выездных выставок.Формирование, учет, изучение, обеспечение физического сохранения и безопасности музейных предметов, музейных коллекций</t>
  </si>
  <si>
    <t>03.2.13,03.2.14,03.2.16,03.2.18,03.2.19</t>
  </si>
  <si>
    <t xml:space="preserve">Информирование населения района о планируемых и проводенных зрелищных мероприятиях,конкурсах и фестивалях </t>
  </si>
  <si>
    <t>Информирование населения района о планируемых и проводенных зрелищных мероприятиях,конкурсах и фестивалях</t>
  </si>
  <si>
    <t>03.2.3, 03.2.4, 03.2.5, 03.2.6, 03.2.7, 03.2.8</t>
  </si>
  <si>
    <t>Перевод фондовых коллекций музея в электронный вид, использование информационных технологий во всех видах деятельности музея</t>
  </si>
  <si>
    <t>03.2.15</t>
  </si>
  <si>
    <t>Взаимодействие со СМИ в целях публикации информации в печатных средствах массовой информации, а также подготовки сюжетов на странице ТВоё Балезино</t>
  </si>
  <si>
    <t>03.2.3</t>
  </si>
  <si>
    <t xml:space="preserve">Размещение информации на внутренних и наружных рекламных щитах, афишах </t>
  </si>
  <si>
    <t>03.2.2, 03.2.3, 03.2.4, 03.2.4, 03.2.5, 03.2.6, 03.2.7, 03.2.8</t>
  </si>
  <si>
    <t>Средняя численность участников клубных формирований в рассчёте на 1000 человек в домах культуры - не менее 126</t>
  </si>
  <si>
    <t>03.2.1, 03.2.2, 03.2.3, 03.2.4, 03.2.5, 03.2.8</t>
  </si>
  <si>
    <t>Внедрение во всех структурных подразделениях МБУК "Центр развития культуры" и МБУК "Балезинский районный историко-краеведческий музей МО "Балезинский район" системы регулярного мониторинга удовлетворенности потребителей качеством предоставляемых услуг</t>
  </si>
  <si>
    <t>Удовлетворение потребностей населения в сохранении и развитии традиционного народного и художественного творчества</t>
  </si>
  <si>
    <t>03.2.02, 03.2.04, 03.2.05, 03.2.06</t>
  </si>
  <si>
    <t>Проведение ремонтных работ в помещениях  учреждений культурно-досугово типа и музея</t>
  </si>
  <si>
    <t>03.2.1, 03.2.2, 03.2.3, 03.2.4, 03.2.6</t>
  </si>
  <si>
    <t>Строительство новых объектов культуры</t>
  </si>
  <si>
    <t>03.2.2., 03.2.3</t>
  </si>
  <si>
    <t>10</t>
  </si>
  <si>
    <t>Количество видов декоративно-прикладного искусства-3 ед.</t>
  </si>
  <si>
    <t>11</t>
  </si>
  <si>
    <t>Проведение нестационарных выставок-продаж изделий ДПИ</t>
  </si>
  <si>
    <t>Количествоучастий в нестационарных выставках-продажах - 15.</t>
  </si>
  <si>
    <t>03.2.1, 03.2.3., 03.2.8</t>
  </si>
  <si>
    <t>2021-2025 годы. Исполнение данного мероприятия прекращено в соответствии с Постановлением Администрации МО  "Балезинский район" от 26.02.2021 г. № 170</t>
  </si>
  <si>
    <t xml:space="preserve">Количество видов декоративно-прикладного искусства-14 ед., Количество проведённых мероприятий-21 шт.                                    </t>
  </si>
  <si>
    <t>03.3.1, 03.3.2, 03.3.3, 03.3.4</t>
  </si>
  <si>
    <t>Укрепление материально-технической базы учреждений культуры</t>
  </si>
  <si>
    <t>Приобретение оборудования, мебели, инструментов, оргтехники.</t>
  </si>
  <si>
    <t>Сбор фольклорно-этнографического материала и его популяризация</t>
  </si>
  <si>
    <t>Количество клубных формирований, участники которых занимаются традиционными для района видами декоративно-прикладного искусства и ремесел - не менее 232 , кружков и любительских объединений фольклорной направленности не менее 8 ед.</t>
  </si>
  <si>
    <t>03.3.4</t>
  </si>
  <si>
    <t>Содержание Управления культуры, спорта и молодежной политики Администрации МО «Муниципальный округ Балезинский район Удмуртской Республики»</t>
  </si>
  <si>
    <t>Реализация установленных полномочий (функций) Управления культуры, спорта и молодежной политики  Администрации муниципального образования «Муниципальный округ Балезинский район Удмуртской Республики»</t>
  </si>
  <si>
    <t>03.4.1, 03.4.5</t>
  </si>
  <si>
    <t>Уплата налога на имущество организаций, земельного налога муниципальными учреждениями, подведомственными Управлению культуры, спорта и молодежной политики Администрации МО «Муниципальный округ Балезинский район Удмуртской Республики»</t>
  </si>
  <si>
    <t>Предоставление мер социальной поддержки работникам муниципальных учреждений культуры Балезинского района в виде денежной компенсации расходов по оплате жилых помещений и коммунальных услуг  (отопление, освещение)</t>
  </si>
  <si>
    <t>03.4.4</t>
  </si>
  <si>
    <t>2021-2025 годы. Исполнение данного мероприятия прекращено в соответствии с Постановлением Администрации МО  "Балезинский район" от 31.07.2021 г. № 911</t>
  </si>
  <si>
    <t>Организация бухгалтерского учета в муниципальных учреждениях культуры Балезинского района централизованной бухгалтерией.</t>
  </si>
  <si>
    <t>03.4.4, 03.4.5</t>
  </si>
  <si>
    <t>2021-2025 годы. Исполнение данного мероприятия прекращено в соответствии с Постановлением Администрации МО "Муниципальный округ Балезинский район Удмуртской Республики" от 13.12.2021 г. № 1</t>
  </si>
  <si>
    <t>Транспортные работы по обслуживанию учреждений, подведомственных Управлению культуры, спорта и молодежной политики Администрации МО «Балезинский район»</t>
  </si>
  <si>
    <t>03.4.5</t>
  </si>
  <si>
    <t>Повышение квалификации, подготовка и переподготовка кадров муниципальных учреждений культуры Балезинского района</t>
  </si>
  <si>
    <t xml:space="preserve">Повышение квалификации работников муниципальных учреждений культуры осуществляется на базе АОУ ДПО УР «Центр повышения квалификации работников культуры Удмуртской Республики» </t>
  </si>
  <si>
    <t>03.4.1, 03.4.2, 03.4.4, 03.4.5</t>
  </si>
  <si>
    <t>Проведение аттестации работников муниципальных учреждений культуры Балезинского района</t>
  </si>
  <si>
    <t>Проведение плановой и внеплановой аттестации работников муниципальных учреждений культуры Балезинского района</t>
  </si>
  <si>
    <t>03.4.2, 03.4.4, 03.4.5</t>
  </si>
  <si>
    <t>Реализация комплекса мер, направленных на обеспечение квалифицированными и творческими кадрами муниципальных учреждений культуры Балезинского района</t>
  </si>
  <si>
    <t>Направление молодых специалистов на обучение в учреждениях среднего професионального и высшего профессионального образования и их последующее трудоустройство в муниципальные учреждения культуры Балезинского района (целевой набор на получение среднего професионального и высшего профессионального образования)</t>
  </si>
  <si>
    <t xml:space="preserve">Направление молодых специалистов на обучение в учреждениях среднего професионального и высшего профессионального образования и их последующее трудоустройство в муниципальные учреждения культуры Балезинского района путем целевого набора </t>
  </si>
  <si>
    <t>03.4.3, 03.4.5</t>
  </si>
  <si>
    <t>Проведение встреч со студентами по вопросам заключения договоров последующего трудоустройства в учреждениях культуры Балезинского района</t>
  </si>
  <si>
    <t xml:space="preserve">Поиск молодых специалистов для работы в муниципальных учреждениях культуры Балезинского района </t>
  </si>
  <si>
    <t>Организация прохождения студентами производственной практики в учреждениях культуры Балезинского района</t>
  </si>
  <si>
    <t xml:space="preserve">Привлечение молодых специалистов для работы в муниципальных учреждениях культуры Балезинского района </t>
  </si>
  <si>
    <t>Совершенствование механизма формирования муниципального задания на оказание муниципальных услуг (выполнение работ) в сфере культуры и его финансового обеспечения</t>
  </si>
  <si>
    <t>Уточнение перечня муниципальных услуг (работ) в сфере культуры</t>
  </si>
  <si>
    <t>Уточненный перечень муниципальных услуг (работ) в сфере культуры (правовой акт)</t>
  </si>
  <si>
    <t>Уточнение показателей объемов и качества муниципальных услуг в сфере культуры</t>
  </si>
  <si>
    <t>Формирование муниципального задания учредителем в разрезе структурных подразделений МБУК «БРБ», МБУК "ЦРКиНТ", МБУК "РДК "Дружба", МБУК "БРИКМ", МБУ ДО ДШИ п.Балезино, МБУК "РДР", МБУ "ЦКО"</t>
  </si>
  <si>
    <t>Формирование муниципального задания  в разрезе структурных подразделений МБУК «БРБ», МБУК "ЦРКиНТ", МБУК "РДК "Дружба", МБУК "БРИКМ", МБК ДО ДШИ п.Балезино, МБУК "РДР", МБУ "ЦКО"</t>
  </si>
  <si>
    <t>Расчет размера субсидии на выполнение муниципального задания в разрезе структурных подразделений  МБУК «БРБ», МБУК "ЦРКиНТ", МБУК "РДК "Дружба", МБУК "БРИКМ", МБУ ДО ДШИ п.Балезино, МБУК "РДР", МБУ "ЦКО" на основе единых (групповых) значений нормативных затрат с использованием корректирующих показателей</t>
  </si>
  <si>
    <t>Переход к расчету субсидий на выполнение муниципального задания в разрезе структурных подразделений МБУК «БРБ», МБУК "ЦРКиНТ", МБУК "РДК "Дружба", МБУК "БРИКМ", МБУ ДО ДШИ п.Балезино, МБУК "РДР", МБУ "ЦКО" на основе единых (групповых) значений нормативных затрат с использованием корректирующих показателей</t>
  </si>
  <si>
    <t>Разработка и внедрение системы мотивации руководителей и специалистов муниципальных учреждений культуры Балезинского района на основе заключения эффективных контрактов</t>
  </si>
  <si>
    <t>Корректировка показателей эффективности деятельности руководителей и специалистов муниципальных учреждений культуры Балезинского района</t>
  </si>
  <si>
    <t>Показатели эффективности деятельности руководителей и специалистов муниципальных учреждений культуры Балезинского района (правовой акт)</t>
  </si>
  <si>
    <t>Внесение изменений в муниципальные правовые акты, регулирующие вопросы оплаты труда работников муниципальных учреждений культуры</t>
  </si>
  <si>
    <t>Правовые акты по оплате труда работников муниципальных учрежденйи культуры</t>
  </si>
  <si>
    <t>Заключение эффективных контрактов с вновь принятыми руководителями муниципальных учреждений культуры Балезинского района и их филиалов</t>
  </si>
  <si>
    <t>Заключение эффективных контрактов с руководителями муниципальных учреждений культуры Балезинского района и их филиалов</t>
  </si>
  <si>
    <t xml:space="preserve">Организация работы по заключению эффективных контрактов с вновь принятыми специалистами муниципальных учреждений культуры Балезинского района </t>
  </si>
  <si>
    <t xml:space="preserve">Заключение эффективных контрактов со специалистами муниципальных учреждений культуры Балезинского района </t>
  </si>
  <si>
    <t>Повышение информационной открытости органов местного самоуправления Балезинского района в сфере культуры</t>
  </si>
  <si>
    <r>
      <t xml:space="preserve">Организация </t>
    </r>
    <r>
      <rPr>
        <sz val="8.5"/>
        <color indexed="8"/>
        <rFont val="Times New Roman"/>
        <family val="1"/>
        <charset val="204"/>
      </rPr>
      <t>регулярного размещения и актуализации информации на официальном сайте МО «Муниципальный округ Балезинский район Удмуртской Республики», в том числе: планов мероприятий, анонсов мероприятий, правовых актов, регламентирующих сферу культуры, отчетов о деятельности</t>
    </r>
  </si>
  <si>
    <t>Информирование населения о деятельности органов местного самоуправления Балезинского района в сфере культуры</t>
  </si>
  <si>
    <t>Создание официальных сайтов муниципальных учреждений культуры Балезинского района МБУК «БРБ», МБУК "ЦРКиНТ", МБУК "РДК "Дружба", а также контроль за публикацией на них информации о деятельности учреждений в соответствии с законодательством, в том числе в разрезе их филиалов (структурных подразделений)</t>
  </si>
  <si>
    <t xml:space="preserve">Информирование населения о деятельности муниципальных учреждений культуры Балезинского района </t>
  </si>
  <si>
    <t>Обеспечение и развитие системы обратной связи с потребителями муниципальных услуг, оказываемых в сфере культуры</t>
  </si>
  <si>
    <t>Организация системы регулярного мониторинга удовлетворенности потребителей муниципальных услуг их качеством и доступностью в муниципальных учреждениях культуры Балезинского района</t>
  </si>
  <si>
    <t>Проведение регулярных опросов потребителей муниципальных услуг об их качестве и доступности, обработка полученных результатов, принятие мер реагирования</t>
  </si>
  <si>
    <t xml:space="preserve">Организация оценки населением качества и доступности муниципальных услуг в сфере культуры </t>
  </si>
  <si>
    <t>Проведение оценки населением качества и доступности муниципальных услуг в сфере культуры, принятие мер реагирования</t>
  </si>
  <si>
    <t>Рассмотрение обращений граждан по вопросам сферы культуры, принятие мер реагирования</t>
  </si>
  <si>
    <t xml:space="preserve">Управление культуры </t>
  </si>
  <si>
    <t>Публикация на официальном сайте  Балезинского района и поддержание в актуальном состоянии информации об Управлении культуры, спорта и молодежной политики Админи тсрации МО "Муниципальный округ Балезинский район Удмуртской Республики", его структурных подразделениях, а также муниципальных учреждениях культуры Балезинского района, контактных телефонах и адресах электронной почты</t>
  </si>
  <si>
    <t>Обеспечение доступности сведений для взаимодействия с населением</t>
  </si>
  <si>
    <t>Модернизация региональных и муниципальных детских школ искусств по видам искусств путем их реконструкции и (или) капитального ремонта</t>
  </si>
  <si>
    <t>03.4.1</t>
  </si>
  <si>
    <t>12</t>
  </si>
  <si>
    <t>Проведение ремонтных работ в помещениях МБУ "ЦКО", Управления культуры, спорта и молодежной политики Администрации МО "Муниципальный округ Балезинский район Удмуртской Республики.</t>
  </si>
  <si>
    <t>03.1.08, 03.2.08, 03.3.04</t>
  </si>
  <si>
    <t>Приложение 3</t>
  </si>
  <si>
    <t>«Развитие культуры»</t>
  </si>
  <si>
    <t>Финансовая оценка применения мер муниципального регулирования</t>
  </si>
  <si>
    <t>Наименование меры                                        муниципального регулирования</t>
  </si>
  <si>
    <t>Финансовая оценка результата, тыс. руб.</t>
  </si>
  <si>
    <t>Льготы по оплате жилья и коммунальных услуг, либо возмещение затрат на оплату жилья и коммунальных услуг руководителям и специалистам учреждений культуры, работвющим и проживающим в сельских населенных пунктах, рабочих поселках, поселках городского типа</t>
  </si>
  <si>
    <t>Объем предоставленной  льгот по оплате жилья и коммунальных услуг</t>
  </si>
  <si>
    <t>2021-2028 годы</t>
  </si>
  <si>
    <t>03.02.03., 03.02.08</t>
  </si>
  <si>
    <t xml:space="preserve"> Проведены мероприятия по комплектованию книжных фондов библиотек муниципальных образований и государственных общедоступных библиотек субъектов Российской Федерации</t>
  </si>
  <si>
    <t>Проведение ремонтных работ в помещениях библиотек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</si>
</sst>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.5"/>
      <name val="Calibri"/>
      <family val="2"/>
      <charset val="204"/>
    </font>
    <font>
      <sz val="7"/>
      <name val="Calibri"/>
      <family val="2"/>
      <charset val="204"/>
    </font>
    <font>
      <sz val="8.5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.5"/>
      <color indexed="8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sz val="10"/>
      <name val="Calibri"/>
      <family val="2"/>
      <charset val="204"/>
    </font>
    <font>
      <i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2" fillId="0" borderId="0" xfId="0" applyFont="1" applyFill="1"/>
    <xf numFmtId="0" fontId="0" fillId="0" borderId="0" xfId="0" applyFill="1"/>
    <xf numFmtId="0" fontId="5" fillId="0" borderId="1" xfId="0" applyFont="1" applyFill="1" applyBorder="1" applyAlignment="1">
      <alignment horizontal="center" vertical="top" wrapText="1"/>
    </xf>
    <xf numFmtId="0" fontId="8" fillId="0" borderId="0" xfId="0" applyFont="1"/>
    <xf numFmtId="0" fontId="0" fillId="0" borderId="0" xfId="0" applyBorder="1"/>
    <xf numFmtId="49" fontId="5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0" fontId="0" fillId="3" borderId="0" xfId="0" applyFill="1"/>
    <xf numFmtId="164" fontId="11" fillId="0" borderId="1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/>
    </xf>
    <xf numFmtId="164" fontId="6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vertical="top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164" fontId="5" fillId="0" borderId="2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/>
    <xf numFmtId="164" fontId="3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5" fillId="0" borderId="1" xfId="0" applyNumberFormat="1" applyFont="1" applyFill="1" applyBorder="1" applyAlignment="1">
      <alignment horizontal="center" vertical="top" wrapText="1"/>
    </xf>
    <xf numFmtId="0" fontId="17" fillId="0" borderId="0" xfId="0" applyFont="1"/>
    <xf numFmtId="0" fontId="5" fillId="0" borderId="1" xfId="0" applyFont="1" applyFill="1" applyBorder="1" applyAlignment="1">
      <alignment horizontal="center" vertical="top"/>
    </xf>
    <xf numFmtId="0" fontId="18" fillId="0" borderId="0" xfId="0" applyFont="1"/>
    <xf numFmtId="3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shrinkToFit="1"/>
    </xf>
    <xf numFmtId="164" fontId="18" fillId="0" borderId="0" xfId="0" applyNumberFormat="1" applyFont="1"/>
    <xf numFmtId="0" fontId="6" fillId="0" borderId="1" xfId="0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top"/>
    </xf>
    <xf numFmtId="164" fontId="0" fillId="0" borderId="0" xfId="0" applyNumberFormat="1"/>
    <xf numFmtId="0" fontId="5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164" fontId="0" fillId="0" borderId="0" xfId="0" applyNumberFormat="1" applyFill="1"/>
    <xf numFmtId="164" fontId="5" fillId="0" borderId="2" xfId="0" applyNumberFormat="1" applyFont="1" applyFill="1" applyBorder="1" applyAlignment="1">
      <alignment horizontal="center" vertical="top"/>
    </xf>
    <xf numFmtId="0" fontId="0" fillId="0" borderId="0" xfId="0" applyFill="1" applyAlignment="1"/>
    <xf numFmtId="49" fontId="14" fillId="0" borderId="0" xfId="0" applyNumberFormat="1" applyFont="1" applyFill="1" applyBorder="1" applyAlignment="1">
      <alignment horizontal="left" vertical="center"/>
    </xf>
    <xf numFmtId="0" fontId="15" fillId="0" borderId="0" xfId="0" applyFont="1" applyFill="1"/>
    <xf numFmtId="0" fontId="8" fillId="0" borderId="0" xfId="0" applyFont="1" applyFill="1"/>
    <xf numFmtId="0" fontId="12" fillId="0" borderId="0" xfId="0" applyFont="1" applyFill="1"/>
    <xf numFmtId="164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0" fillId="0" borderId="0" xfId="0" applyFill="1" applyAlignment="1"/>
    <xf numFmtId="164" fontId="5" fillId="0" borderId="2" xfId="0" applyNumberFormat="1" applyFont="1" applyFill="1" applyBorder="1" applyAlignment="1">
      <alignment horizontal="center" vertical="top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49" fontId="6" fillId="0" borderId="1" xfId="0" applyNumberFormat="1" applyFont="1" applyFill="1" applyBorder="1" applyAlignment="1">
      <alignment horizontal="center" vertical="top"/>
    </xf>
    <xf numFmtId="0" fontId="1" fillId="0" borderId="0" xfId="0" applyFont="1" applyFill="1"/>
    <xf numFmtId="164" fontId="2" fillId="0" borderId="0" xfId="0" applyNumberFormat="1" applyFont="1" applyFill="1" applyAlignment="1"/>
    <xf numFmtId="0" fontId="2" fillId="0" borderId="0" xfId="0" applyFont="1" applyFill="1" applyAlignment="1">
      <alignment vertical="top" wrapText="1"/>
    </xf>
    <xf numFmtId="0" fontId="20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indent="11"/>
    </xf>
    <xf numFmtId="0" fontId="8" fillId="0" borderId="0" xfId="0" applyFont="1" applyBorder="1"/>
    <xf numFmtId="0" fontId="2" fillId="0" borderId="0" xfId="0" applyFont="1" applyFill="1" applyAlignment="1">
      <alignment horizontal="left" vertical="top" indent="11"/>
    </xf>
    <xf numFmtId="0" fontId="2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2" fillId="0" borderId="0" xfId="0" applyFont="1" applyFill="1" applyAlignment="1">
      <alignment horizontal="center"/>
    </xf>
    <xf numFmtId="0" fontId="23" fillId="0" borderId="0" xfId="0" applyFont="1" applyFill="1" applyAlignment="1"/>
    <xf numFmtId="0" fontId="24" fillId="0" borderId="0" xfId="0" applyFont="1" applyBorder="1"/>
    <xf numFmtId="0" fontId="24" fillId="0" borderId="0" xfId="0" applyFont="1"/>
    <xf numFmtId="0" fontId="7" fillId="0" borderId="0" xfId="0" applyFont="1" applyBorder="1"/>
    <xf numFmtId="0" fontId="7" fillId="0" borderId="0" xfId="0" applyFont="1"/>
    <xf numFmtId="0" fontId="5" fillId="3" borderId="1" xfId="0" applyFont="1" applyFill="1" applyBorder="1" applyAlignment="1">
      <alignment horizontal="left" vertical="top" wrapText="1"/>
    </xf>
    <xf numFmtId="0" fontId="0" fillId="0" borderId="0" xfId="0" applyFill="1" applyBorder="1"/>
    <xf numFmtId="0" fontId="25" fillId="0" borderId="0" xfId="0" applyFont="1" applyFill="1" applyBorder="1"/>
    <xf numFmtId="0" fontId="25" fillId="0" borderId="0" xfId="0" applyFont="1" applyFill="1"/>
    <xf numFmtId="49" fontId="5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25" fillId="0" borderId="0" xfId="0" applyFont="1" applyBorder="1"/>
    <xf numFmtId="0" fontId="25" fillId="0" borderId="0" xfId="0" applyFont="1"/>
    <xf numFmtId="0" fontId="7" fillId="0" borderId="0" xfId="0" applyFont="1" applyFill="1" applyBorder="1"/>
    <xf numFmtId="0" fontId="7" fillId="0" borderId="0" xfId="0" applyFont="1" applyFill="1"/>
    <xf numFmtId="0" fontId="8" fillId="0" borderId="0" xfId="0" applyFont="1" applyAlignment="1">
      <alignment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vertical="top"/>
    </xf>
    <xf numFmtId="49" fontId="21" fillId="0" borderId="1" xfId="0" applyNumberFormat="1" applyFont="1" applyFill="1" applyBorder="1" applyAlignment="1">
      <alignment vertical="top"/>
    </xf>
    <xf numFmtId="49" fontId="16" fillId="0" borderId="1" xfId="0" applyNumberFormat="1" applyFont="1" applyFill="1" applyBorder="1" applyAlignment="1">
      <alignment vertical="top"/>
    </xf>
    <xf numFmtId="0" fontId="21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/>
    </xf>
    <xf numFmtId="164" fontId="5" fillId="3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0" fontId="2" fillId="0" borderId="0" xfId="0" applyFont="1" applyFill="1" applyAlignment="1"/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2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vertical="top" wrapText="1"/>
    </xf>
    <xf numFmtId="164" fontId="5" fillId="0" borderId="3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arapulrayon.udmurt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17" zoomScale="120" zoomScaleNormal="120" workbookViewId="0">
      <selection activeCell="G43" sqref="G43"/>
    </sheetView>
  </sheetViews>
  <sheetFormatPr defaultRowHeight="15" x14ac:dyDescent="0.25"/>
  <cols>
    <col min="1" max="1" width="6.42578125" customWidth="1"/>
    <col min="2" max="2" width="5.7109375" customWidth="1"/>
    <col min="3" max="3" width="6.42578125" customWidth="1"/>
    <col min="4" max="4" width="21.7109375" customWidth="1"/>
    <col min="6" max="6" width="7.5703125" customWidth="1"/>
    <col min="7" max="7" width="7" customWidth="1"/>
    <col min="8" max="8" width="7.140625" customWidth="1"/>
    <col min="9" max="9" width="7" customWidth="1"/>
    <col min="10" max="10" width="6.7109375" customWidth="1"/>
    <col min="11" max="11" width="6.85546875" customWidth="1"/>
    <col min="12" max="12" width="6.7109375" customWidth="1"/>
    <col min="13" max="13" width="7.7109375" customWidth="1"/>
    <col min="14" max="15" width="9.140625" hidden="1" customWidth="1"/>
  </cols>
  <sheetData>
    <row r="1" spans="1:15" x14ac:dyDescent="0.25">
      <c r="A1" s="92"/>
      <c r="B1" s="1"/>
      <c r="C1" s="1"/>
      <c r="D1" s="1"/>
      <c r="E1" s="1"/>
      <c r="F1" s="151" t="s">
        <v>181</v>
      </c>
      <c r="G1" s="151"/>
      <c r="H1" s="151"/>
      <c r="I1" s="151"/>
      <c r="J1" s="151"/>
      <c r="K1" s="93"/>
    </row>
    <row r="2" spans="1:15" x14ac:dyDescent="0.25">
      <c r="A2" s="92"/>
      <c r="B2" s="1"/>
      <c r="C2" s="1"/>
      <c r="D2" s="1"/>
      <c r="E2" s="1"/>
      <c r="F2" s="90" t="s">
        <v>0</v>
      </c>
      <c r="G2" s="90"/>
      <c r="H2" s="90"/>
      <c r="I2" s="90"/>
      <c r="J2" s="90"/>
      <c r="K2" s="90"/>
      <c r="L2" s="90"/>
      <c r="M2" s="90"/>
    </row>
    <row r="3" spans="1:15" x14ac:dyDescent="0.25">
      <c r="A3" s="92"/>
      <c r="B3" s="1"/>
      <c r="C3" s="1"/>
      <c r="D3" s="1"/>
      <c r="E3" s="1"/>
      <c r="F3" s="152" t="s">
        <v>182</v>
      </c>
      <c r="G3" s="152"/>
      <c r="H3" s="152"/>
      <c r="I3" s="152"/>
      <c r="J3" s="152"/>
      <c r="K3" s="94"/>
    </row>
    <row r="4" spans="1:15" x14ac:dyDescent="0.25">
      <c r="A4" s="9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x14ac:dyDescent="0.25">
      <c r="A5" s="92"/>
      <c r="B5" s="153" t="s">
        <v>183</v>
      </c>
      <c r="C5" s="153"/>
      <c r="D5" s="153"/>
      <c r="E5" s="153"/>
      <c r="F5" s="153"/>
      <c r="G5" s="153"/>
      <c r="H5" s="153"/>
      <c r="I5" s="153"/>
      <c r="J5" s="153"/>
      <c r="K5" s="26"/>
    </row>
    <row r="6" spans="1:15" x14ac:dyDescent="0.25">
      <c r="A6" s="92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spans="1:15" x14ac:dyDescent="0.25">
      <c r="A7" s="154" t="s">
        <v>1</v>
      </c>
      <c r="B7" s="155"/>
      <c r="C7" s="158" t="s">
        <v>184</v>
      </c>
      <c r="D7" s="158" t="s">
        <v>185</v>
      </c>
      <c r="E7" s="158" t="s">
        <v>186</v>
      </c>
      <c r="F7" s="161"/>
      <c r="G7" s="161"/>
      <c r="H7" s="161"/>
      <c r="I7" s="161"/>
      <c r="J7" s="162"/>
      <c r="K7" s="161"/>
      <c r="L7" s="161"/>
      <c r="M7" s="161"/>
      <c r="N7" s="161"/>
      <c r="O7" s="162"/>
    </row>
    <row r="8" spans="1:15" ht="22.5" x14ac:dyDescent="0.25">
      <c r="A8" s="156"/>
      <c r="B8" s="157"/>
      <c r="C8" s="159"/>
      <c r="D8" s="159"/>
      <c r="E8" s="159"/>
      <c r="F8" s="89" t="s">
        <v>33</v>
      </c>
      <c r="G8" s="89" t="s">
        <v>72</v>
      </c>
      <c r="H8" s="89" t="s">
        <v>74</v>
      </c>
      <c r="I8" s="89" t="s">
        <v>75</v>
      </c>
      <c r="J8" s="89" t="s">
        <v>76</v>
      </c>
      <c r="K8" s="89" t="s">
        <v>129</v>
      </c>
      <c r="L8" s="89" t="s">
        <v>178</v>
      </c>
      <c r="M8" s="89" t="s">
        <v>179</v>
      </c>
    </row>
    <row r="9" spans="1:15" x14ac:dyDescent="0.25">
      <c r="A9" s="96" t="s">
        <v>2</v>
      </c>
      <c r="B9" s="96" t="s">
        <v>3</v>
      </c>
      <c r="C9" s="160"/>
      <c r="D9" s="160"/>
      <c r="E9" s="160"/>
      <c r="F9" s="89" t="s">
        <v>187</v>
      </c>
      <c r="G9" s="89"/>
      <c r="H9" s="89"/>
      <c r="I9" s="89"/>
      <c r="J9" s="89"/>
      <c r="K9" s="89"/>
      <c r="L9" s="89"/>
      <c r="M9" s="89"/>
    </row>
    <row r="10" spans="1:15" x14ac:dyDescent="0.25">
      <c r="A10" s="49" t="s">
        <v>4</v>
      </c>
      <c r="B10" s="49" t="s">
        <v>5</v>
      </c>
      <c r="C10" s="88"/>
      <c r="D10" s="163" t="s">
        <v>6</v>
      </c>
      <c r="E10" s="164"/>
      <c r="F10" s="164"/>
      <c r="G10" s="164"/>
      <c r="H10" s="164"/>
      <c r="I10" s="164"/>
      <c r="J10" s="165"/>
      <c r="K10" s="74"/>
    </row>
    <row r="11" spans="1:15" ht="71.25" customHeight="1" x14ac:dyDescent="0.25">
      <c r="A11" s="97" t="s">
        <v>4</v>
      </c>
      <c r="B11" s="97" t="s">
        <v>5</v>
      </c>
      <c r="C11" s="96">
        <v>1</v>
      </c>
      <c r="D11" s="86" t="s">
        <v>188</v>
      </c>
      <c r="E11" s="96" t="s">
        <v>189</v>
      </c>
      <c r="F11" s="98">
        <v>92.86</v>
      </c>
      <c r="G11" s="98">
        <v>92.86</v>
      </c>
      <c r="H11" s="98">
        <v>92.86</v>
      </c>
      <c r="I11" s="98">
        <v>92.86</v>
      </c>
      <c r="J11" s="98">
        <v>92.86</v>
      </c>
      <c r="K11" s="98">
        <v>92.86</v>
      </c>
      <c r="L11" s="98">
        <v>92.86</v>
      </c>
      <c r="M11" s="98">
        <v>92.86</v>
      </c>
    </row>
    <row r="12" spans="1:15" ht="39" customHeight="1" x14ac:dyDescent="0.25">
      <c r="A12" s="97" t="s">
        <v>4</v>
      </c>
      <c r="B12" s="97" t="s">
        <v>5</v>
      </c>
      <c r="C12" s="96">
        <v>2</v>
      </c>
      <c r="D12" s="86" t="s">
        <v>190</v>
      </c>
      <c r="E12" s="96" t="s">
        <v>189</v>
      </c>
      <c r="F12" s="98">
        <v>42.5</v>
      </c>
      <c r="G12" s="98">
        <v>42.7</v>
      </c>
      <c r="H12" s="98">
        <v>43</v>
      </c>
      <c r="I12" s="98">
        <v>43</v>
      </c>
      <c r="J12" s="98">
        <v>43</v>
      </c>
      <c r="K12" s="98">
        <v>43</v>
      </c>
      <c r="L12" s="98">
        <v>43</v>
      </c>
      <c r="M12" s="98">
        <v>43</v>
      </c>
    </row>
    <row r="13" spans="1:15" ht="54" customHeight="1" x14ac:dyDescent="0.25">
      <c r="A13" s="97" t="s">
        <v>4</v>
      </c>
      <c r="B13" s="97" t="s">
        <v>5</v>
      </c>
      <c r="C13" s="96">
        <v>3</v>
      </c>
      <c r="D13" s="86" t="s">
        <v>191</v>
      </c>
      <c r="E13" s="96" t="s">
        <v>162</v>
      </c>
      <c r="F13" s="99">
        <v>4.6900000000000004</v>
      </c>
      <c r="G13" s="99">
        <v>4.7</v>
      </c>
      <c r="H13" s="99">
        <v>4.72</v>
      </c>
      <c r="I13" s="99">
        <v>4.72</v>
      </c>
      <c r="J13" s="99">
        <v>4.72</v>
      </c>
      <c r="K13" s="99">
        <v>4.72</v>
      </c>
      <c r="L13" s="99">
        <v>4.72</v>
      </c>
      <c r="M13" s="99">
        <v>4.72</v>
      </c>
    </row>
    <row r="14" spans="1:15" ht="50.25" customHeight="1" x14ac:dyDescent="0.25">
      <c r="A14" s="97" t="s">
        <v>4</v>
      </c>
      <c r="B14" s="97" t="s">
        <v>5</v>
      </c>
      <c r="C14" s="96">
        <v>4</v>
      </c>
      <c r="D14" s="86" t="s">
        <v>192</v>
      </c>
      <c r="E14" s="96" t="s">
        <v>162</v>
      </c>
      <c r="F14" s="98">
        <v>30</v>
      </c>
      <c r="G14" s="98">
        <v>30</v>
      </c>
      <c r="H14" s="98">
        <v>30</v>
      </c>
      <c r="I14" s="98">
        <v>30</v>
      </c>
      <c r="J14" s="98">
        <v>30</v>
      </c>
      <c r="K14" s="98">
        <v>30</v>
      </c>
      <c r="L14" s="98">
        <v>30</v>
      </c>
      <c r="M14" s="98">
        <v>30</v>
      </c>
    </row>
    <row r="15" spans="1:15" ht="59.25" customHeight="1" x14ac:dyDescent="0.25">
      <c r="A15" s="97" t="s">
        <v>4</v>
      </c>
      <c r="B15" s="97" t="s">
        <v>5</v>
      </c>
      <c r="C15" s="97" t="s">
        <v>193</v>
      </c>
      <c r="D15" s="86" t="s">
        <v>194</v>
      </c>
      <c r="E15" s="96" t="s">
        <v>189</v>
      </c>
      <c r="F15" s="98">
        <v>2.4</v>
      </c>
      <c r="G15" s="98">
        <v>2.4</v>
      </c>
      <c r="H15" s="98">
        <v>2.4</v>
      </c>
      <c r="I15" s="98">
        <v>2.4</v>
      </c>
      <c r="J15" s="98">
        <v>2.4</v>
      </c>
      <c r="K15" s="98">
        <v>2.4</v>
      </c>
      <c r="L15" s="98">
        <v>2.4</v>
      </c>
      <c r="M15" s="98">
        <v>2.4</v>
      </c>
    </row>
    <row r="16" spans="1:15" ht="51.75" customHeight="1" x14ac:dyDescent="0.25">
      <c r="A16" s="97" t="s">
        <v>4</v>
      </c>
      <c r="B16" s="97" t="s">
        <v>5</v>
      </c>
      <c r="C16" s="97" t="s">
        <v>195</v>
      </c>
      <c r="D16" s="86" t="s">
        <v>196</v>
      </c>
      <c r="E16" s="96" t="s">
        <v>189</v>
      </c>
      <c r="F16" s="98">
        <v>88.6</v>
      </c>
      <c r="G16" s="98">
        <v>92.3</v>
      </c>
      <c r="H16" s="98">
        <v>96.1</v>
      </c>
      <c r="I16" s="98">
        <v>98</v>
      </c>
      <c r="J16" s="98">
        <v>100</v>
      </c>
      <c r="K16" s="98">
        <v>100</v>
      </c>
      <c r="L16" s="98">
        <v>100</v>
      </c>
      <c r="M16" s="98">
        <v>100</v>
      </c>
    </row>
    <row r="17" spans="1:13" ht="75.75" customHeight="1" x14ac:dyDescent="0.25">
      <c r="A17" s="97" t="s">
        <v>4</v>
      </c>
      <c r="B17" s="97" t="s">
        <v>5</v>
      </c>
      <c r="C17" s="96">
        <v>7</v>
      </c>
      <c r="D17" s="86" t="s">
        <v>197</v>
      </c>
      <c r="E17" s="96" t="s">
        <v>162</v>
      </c>
      <c r="F17" s="98">
        <v>1400</v>
      </c>
      <c r="G17" s="98">
        <v>1450</v>
      </c>
      <c r="H17" s="98">
        <v>1500</v>
      </c>
      <c r="I17" s="98">
        <v>1550</v>
      </c>
      <c r="J17" s="98">
        <v>1600</v>
      </c>
      <c r="K17" s="98">
        <v>1600</v>
      </c>
      <c r="L17" s="98">
        <v>1600</v>
      </c>
      <c r="M17" s="98">
        <v>1600</v>
      </c>
    </row>
    <row r="18" spans="1:13" x14ac:dyDescent="0.25">
      <c r="A18" s="49" t="s">
        <v>4</v>
      </c>
      <c r="B18" s="49" t="s">
        <v>7</v>
      </c>
      <c r="C18" s="96"/>
      <c r="D18" s="166" t="s">
        <v>8</v>
      </c>
      <c r="E18" s="167"/>
      <c r="F18" s="167"/>
      <c r="G18" s="167"/>
      <c r="H18" s="167"/>
      <c r="I18" s="167"/>
      <c r="J18" s="168"/>
      <c r="K18" s="100"/>
    </row>
    <row r="19" spans="1:13" ht="57" customHeight="1" x14ac:dyDescent="0.25">
      <c r="A19" s="97" t="s">
        <v>4</v>
      </c>
      <c r="B19" s="97" t="s">
        <v>7</v>
      </c>
      <c r="C19" s="96">
        <v>1</v>
      </c>
      <c r="D19" s="86" t="s">
        <v>198</v>
      </c>
      <c r="E19" s="96" t="s">
        <v>189</v>
      </c>
      <c r="F19" s="98">
        <v>117.8</v>
      </c>
      <c r="G19" s="98">
        <v>117.8</v>
      </c>
      <c r="H19" s="98">
        <v>117.8</v>
      </c>
      <c r="I19" s="98">
        <v>117.8</v>
      </c>
      <c r="J19" s="98">
        <v>117.8</v>
      </c>
      <c r="K19" s="98">
        <v>117.8</v>
      </c>
      <c r="L19" s="98">
        <v>117.8</v>
      </c>
      <c r="M19" s="98">
        <v>117.8</v>
      </c>
    </row>
    <row r="20" spans="1:13" ht="33" customHeight="1" x14ac:dyDescent="0.25">
      <c r="A20" s="97" t="s">
        <v>4</v>
      </c>
      <c r="B20" s="97" t="s">
        <v>7</v>
      </c>
      <c r="C20" s="96">
        <v>2</v>
      </c>
      <c r="D20" s="86" t="s">
        <v>199</v>
      </c>
      <c r="E20" s="96" t="s">
        <v>162</v>
      </c>
      <c r="F20" s="98">
        <v>3310</v>
      </c>
      <c r="G20" s="98">
        <v>3310</v>
      </c>
      <c r="H20" s="98">
        <v>3310</v>
      </c>
      <c r="I20" s="98">
        <v>3310</v>
      </c>
      <c r="J20" s="98">
        <v>3310</v>
      </c>
      <c r="K20" s="98">
        <v>3310</v>
      </c>
      <c r="L20" s="98">
        <v>3310</v>
      </c>
      <c r="M20" s="98">
        <v>3310</v>
      </c>
    </row>
    <row r="21" spans="1:13" ht="33.75" customHeight="1" x14ac:dyDescent="0.25">
      <c r="A21" s="97" t="s">
        <v>4</v>
      </c>
      <c r="B21" s="97" t="s">
        <v>7</v>
      </c>
      <c r="C21" s="146">
        <v>3</v>
      </c>
      <c r="D21" s="147" t="s">
        <v>200</v>
      </c>
      <c r="E21" s="146" t="s">
        <v>162</v>
      </c>
      <c r="F21" s="144">
        <v>45853</v>
      </c>
      <c r="G21" s="144">
        <v>46694</v>
      </c>
      <c r="H21" s="144">
        <v>47536</v>
      </c>
      <c r="I21" s="144">
        <v>43000</v>
      </c>
      <c r="J21" s="144">
        <v>43500</v>
      </c>
      <c r="K21" s="144">
        <v>43500</v>
      </c>
      <c r="L21" s="144">
        <v>43500</v>
      </c>
      <c r="M21" s="144">
        <v>43500</v>
      </c>
    </row>
    <row r="22" spans="1:13" ht="45.75" customHeight="1" x14ac:dyDescent="0.25">
      <c r="A22" s="97" t="s">
        <v>4</v>
      </c>
      <c r="B22" s="97" t="s">
        <v>7</v>
      </c>
      <c r="C22" s="96">
        <v>4</v>
      </c>
      <c r="D22" s="86" t="s">
        <v>201</v>
      </c>
      <c r="E22" s="96" t="s">
        <v>157</v>
      </c>
      <c r="F22" s="98">
        <v>121</v>
      </c>
      <c r="G22" s="98">
        <v>123</v>
      </c>
      <c r="H22" s="98">
        <v>124</v>
      </c>
      <c r="I22" s="98">
        <v>125</v>
      </c>
      <c r="J22" s="98">
        <v>125</v>
      </c>
      <c r="K22" s="98">
        <v>125</v>
      </c>
      <c r="L22" s="98">
        <v>125</v>
      </c>
      <c r="M22" s="98">
        <v>125</v>
      </c>
    </row>
    <row r="23" spans="1:13" ht="44.25" customHeight="1" x14ac:dyDescent="0.25">
      <c r="A23" s="97" t="s">
        <v>4</v>
      </c>
      <c r="B23" s="97" t="s">
        <v>7</v>
      </c>
      <c r="C23" s="96">
        <v>5</v>
      </c>
      <c r="D23" s="86" t="s">
        <v>202</v>
      </c>
      <c r="E23" s="96" t="s">
        <v>162</v>
      </c>
      <c r="F23" s="101">
        <v>6</v>
      </c>
      <c r="G23" s="101">
        <v>6</v>
      </c>
      <c r="H23" s="98">
        <v>6</v>
      </c>
      <c r="I23" s="98">
        <v>6</v>
      </c>
      <c r="J23" s="98">
        <v>6</v>
      </c>
      <c r="K23" s="98">
        <v>6</v>
      </c>
      <c r="L23" s="98">
        <v>6</v>
      </c>
      <c r="M23" s="98">
        <v>6</v>
      </c>
    </row>
    <row r="24" spans="1:13" ht="42.75" customHeight="1" x14ac:dyDescent="0.25">
      <c r="A24" s="97" t="s">
        <v>4</v>
      </c>
      <c r="B24" s="97" t="s">
        <v>7</v>
      </c>
      <c r="C24" s="96">
        <v>6</v>
      </c>
      <c r="D24" s="86" t="s">
        <v>203</v>
      </c>
      <c r="E24" s="96" t="s">
        <v>162</v>
      </c>
      <c r="F24" s="98">
        <v>1969</v>
      </c>
      <c r="G24" s="98">
        <v>1970</v>
      </c>
      <c r="H24" s="98">
        <v>1970</v>
      </c>
      <c r="I24" s="98">
        <v>1970</v>
      </c>
      <c r="J24" s="98">
        <v>1970</v>
      </c>
      <c r="K24" s="98">
        <v>1970</v>
      </c>
      <c r="L24" s="98">
        <v>1970</v>
      </c>
      <c r="M24" s="98">
        <v>1970</v>
      </c>
    </row>
    <row r="25" spans="1:13" ht="44.25" customHeight="1" x14ac:dyDescent="0.25">
      <c r="A25" s="97" t="s">
        <v>4</v>
      </c>
      <c r="B25" s="97" t="s">
        <v>7</v>
      </c>
      <c r="C25" s="96">
        <v>7</v>
      </c>
      <c r="D25" s="86" t="s">
        <v>204</v>
      </c>
      <c r="E25" s="96" t="s">
        <v>162</v>
      </c>
      <c r="F25" s="102">
        <v>270879</v>
      </c>
      <c r="G25" s="102">
        <v>275849</v>
      </c>
      <c r="H25" s="103">
        <v>310641</v>
      </c>
      <c r="I25" s="103">
        <v>309373</v>
      </c>
      <c r="J25" s="103">
        <v>309373</v>
      </c>
      <c r="K25" s="103">
        <v>309373</v>
      </c>
      <c r="L25" s="103">
        <v>309373</v>
      </c>
      <c r="M25" s="103">
        <v>309373</v>
      </c>
    </row>
    <row r="26" spans="1:13" ht="38.25" customHeight="1" x14ac:dyDescent="0.25">
      <c r="A26" s="97" t="s">
        <v>4</v>
      </c>
      <c r="B26" s="97" t="s">
        <v>7</v>
      </c>
      <c r="C26" s="96">
        <v>8</v>
      </c>
      <c r="D26" s="86" t="s">
        <v>205</v>
      </c>
      <c r="E26" s="104" t="s">
        <v>162</v>
      </c>
      <c r="F26" s="105">
        <v>70</v>
      </c>
      <c r="G26" s="105">
        <v>75</v>
      </c>
      <c r="H26" s="105">
        <v>77</v>
      </c>
      <c r="I26" s="105">
        <v>80</v>
      </c>
      <c r="J26" s="105">
        <v>83</v>
      </c>
      <c r="K26" s="105">
        <v>83</v>
      </c>
      <c r="L26" s="105">
        <v>83</v>
      </c>
      <c r="M26" s="105">
        <v>83</v>
      </c>
    </row>
    <row r="27" spans="1:13" x14ac:dyDescent="0.25">
      <c r="A27" s="97" t="s">
        <v>4</v>
      </c>
      <c r="B27" s="97" t="s">
        <v>7</v>
      </c>
      <c r="C27" s="96">
        <v>9</v>
      </c>
      <c r="D27" s="86" t="s">
        <v>156</v>
      </c>
      <c r="E27" s="104" t="s">
        <v>157</v>
      </c>
      <c r="F27" s="105">
        <v>1070</v>
      </c>
      <c r="G27" s="105">
        <v>1100</v>
      </c>
      <c r="H27" s="105">
        <v>1100</v>
      </c>
      <c r="I27" s="105">
        <v>1320</v>
      </c>
      <c r="J27" s="105">
        <v>1584</v>
      </c>
      <c r="K27" s="105">
        <v>1584</v>
      </c>
      <c r="L27" s="105">
        <v>1584</v>
      </c>
      <c r="M27" s="105">
        <v>1584</v>
      </c>
    </row>
    <row r="28" spans="1:13" ht="55.5" customHeight="1" x14ac:dyDescent="0.25">
      <c r="A28" s="97" t="s">
        <v>4</v>
      </c>
      <c r="B28" s="97" t="s">
        <v>7</v>
      </c>
      <c r="C28" s="96">
        <v>10</v>
      </c>
      <c r="D28" s="86" t="s">
        <v>206</v>
      </c>
      <c r="E28" s="96" t="s">
        <v>189</v>
      </c>
      <c r="F28" s="98">
        <v>50</v>
      </c>
      <c r="G28" s="98">
        <v>50</v>
      </c>
      <c r="H28" s="98">
        <v>50</v>
      </c>
      <c r="I28" s="98">
        <v>50</v>
      </c>
      <c r="J28" s="98">
        <v>50</v>
      </c>
      <c r="K28" s="98">
        <v>50</v>
      </c>
      <c r="L28" s="98">
        <v>50</v>
      </c>
      <c r="M28" s="98">
        <v>50</v>
      </c>
    </row>
    <row r="29" spans="1:13" ht="48" customHeight="1" x14ac:dyDescent="0.25">
      <c r="A29" s="97" t="s">
        <v>4</v>
      </c>
      <c r="B29" s="97" t="s">
        <v>7</v>
      </c>
      <c r="C29" s="96">
        <v>11</v>
      </c>
      <c r="D29" s="86" t="s">
        <v>207</v>
      </c>
      <c r="E29" s="96" t="s">
        <v>162</v>
      </c>
      <c r="F29" s="106">
        <v>0.5</v>
      </c>
      <c r="G29" s="107">
        <v>0.45</v>
      </c>
      <c r="H29" s="107">
        <v>0.45</v>
      </c>
      <c r="I29" s="107">
        <v>0.45</v>
      </c>
      <c r="J29" s="107">
        <v>0.45</v>
      </c>
      <c r="K29" s="107">
        <v>0.45</v>
      </c>
      <c r="L29" s="107">
        <v>0.45</v>
      </c>
      <c r="M29" s="107">
        <v>0.45</v>
      </c>
    </row>
    <row r="30" spans="1:13" ht="62.25" customHeight="1" x14ac:dyDescent="0.25">
      <c r="A30" s="97" t="s">
        <v>4</v>
      </c>
      <c r="B30" s="97" t="s">
        <v>7</v>
      </c>
      <c r="C30" s="96">
        <v>12</v>
      </c>
      <c r="D30" s="86" t="s">
        <v>208</v>
      </c>
      <c r="E30" s="96" t="s">
        <v>162</v>
      </c>
      <c r="F30" s="101">
        <v>450</v>
      </c>
      <c r="G30" s="101">
        <v>451</v>
      </c>
      <c r="H30" s="101">
        <v>455</v>
      </c>
      <c r="I30" s="101">
        <v>458</v>
      </c>
      <c r="J30" s="101">
        <v>500</v>
      </c>
      <c r="K30" s="101">
        <v>500</v>
      </c>
      <c r="L30" s="101">
        <v>500</v>
      </c>
      <c r="M30" s="101">
        <v>500</v>
      </c>
    </row>
    <row r="31" spans="1:13" ht="54.75" customHeight="1" x14ac:dyDescent="0.25">
      <c r="A31" s="3">
        <v>3</v>
      </c>
      <c r="B31" s="3">
        <v>2</v>
      </c>
      <c r="C31" s="3">
        <v>13</v>
      </c>
      <c r="D31" s="86" t="s">
        <v>209</v>
      </c>
      <c r="E31" s="89" t="s">
        <v>162</v>
      </c>
      <c r="F31" s="108">
        <v>28</v>
      </c>
      <c r="G31" s="98">
        <v>29</v>
      </c>
      <c r="H31" s="98">
        <v>30</v>
      </c>
      <c r="I31" s="98">
        <v>31</v>
      </c>
      <c r="J31" s="98">
        <v>32</v>
      </c>
      <c r="K31" s="98">
        <v>32</v>
      </c>
      <c r="L31" s="98">
        <v>32</v>
      </c>
      <c r="M31" s="98">
        <v>32</v>
      </c>
    </row>
    <row r="32" spans="1:13" ht="22.5" x14ac:dyDescent="0.25">
      <c r="A32" s="3"/>
      <c r="B32" s="3"/>
      <c r="C32" s="3">
        <v>14</v>
      </c>
      <c r="D32" s="86" t="s">
        <v>210</v>
      </c>
      <c r="E32" s="89" t="s">
        <v>162</v>
      </c>
      <c r="F32" s="108">
        <v>450</v>
      </c>
      <c r="G32" s="98">
        <v>460</v>
      </c>
      <c r="H32" s="98">
        <v>465</v>
      </c>
      <c r="I32" s="98">
        <v>470</v>
      </c>
      <c r="J32" s="98">
        <v>500</v>
      </c>
      <c r="K32" s="98">
        <v>500</v>
      </c>
      <c r="L32" s="98">
        <v>500</v>
      </c>
      <c r="M32" s="98">
        <v>500</v>
      </c>
    </row>
    <row r="33" spans="1:14" ht="45" customHeight="1" x14ac:dyDescent="0.25">
      <c r="A33" s="3">
        <v>3</v>
      </c>
      <c r="B33" s="3">
        <v>2</v>
      </c>
      <c r="C33" s="3">
        <v>15</v>
      </c>
      <c r="D33" s="86" t="s">
        <v>211</v>
      </c>
      <c r="E33" s="96" t="s">
        <v>162</v>
      </c>
      <c r="F33" s="98">
        <v>0</v>
      </c>
      <c r="G33" s="98">
        <v>3</v>
      </c>
      <c r="H33" s="98">
        <v>3</v>
      </c>
      <c r="I33" s="98">
        <v>4</v>
      </c>
      <c r="J33" s="98">
        <v>4</v>
      </c>
      <c r="K33" s="98">
        <v>4</v>
      </c>
      <c r="L33" s="98">
        <v>4</v>
      </c>
      <c r="M33" s="98">
        <v>4</v>
      </c>
    </row>
    <row r="34" spans="1:14" ht="43.5" customHeight="1" x14ac:dyDescent="0.25">
      <c r="A34" s="3">
        <v>3</v>
      </c>
      <c r="B34" s="3">
        <v>2</v>
      </c>
      <c r="C34" s="3">
        <v>16</v>
      </c>
      <c r="D34" s="86" t="s">
        <v>212</v>
      </c>
      <c r="E34" s="96" t="s">
        <v>162</v>
      </c>
      <c r="F34" s="98">
        <v>0</v>
      </c>
      <c r="G34" s="98">
        <v>15</v>
      </c>
      <c r="H34" s="98">
        <v>15</v>
      </c>
      <c r="I34" s="98">
        <v>15</v>
      </c>
      <c r="J34" s="98">
        <v>15</v>
      </c>
      <c r="K34" s="98">
        <v>15</v>
      </c>
      <c r="L34" s="98">
        <v>15</v>
      </c>
      <c r="M34" s="98">
        <v>15</v>
      </c>
    </row>
    <row r="35" spans="1:14" x14ac:dyDescent="0.25">
      <c r="A35" s="109" t="s">
        <v>4</v>
      </c>
      <c r="B35" s="109" t="s">
        <v>9</v>
      </c>
      <c r="C35" s="110"/>
      <c r="D35" s="163" t="s">
        <v>10</v>
      </c>
      <c r="E35" s="164"/>
      <c r="F35" s="164"/>
      <c r="G35" s="164"/>
      <c r="H35" s="164"/>
      <c r="I35" s="164"/>
      <c r="J35" s="165"/>
      <c r="K35" s="74"/>
    </row>
    <row r="36" spans="1:14" ht="56.25" customHeight="1" x14ac:dyDescent="0.25">
      <c r="A36" s="97" t="s">
        <v>4</v>
      </c>
      <c r="B36" s="97" t="s">
        <v>9</v>
      </c>
      <c r="C36" s="96">
        <v>1</v>
      </c>
      <c r="D36" s="86" t="s">
        <v>213</v>
      </c>
      <c r="E36" s="96" t="s">
        <v>162</v>
      </c>
      <c r="F36" s="111">
        <v>12</v>
      </c>
      <c r="G36" s="98">
        <v>12</v>
      </c>
      <c r="H36" s="112" t="s">
        <v>214</v>
      </c>
      <c r="I36" s="98"/>
      <c r="J36" s="98"/>
      <c r="K36" s="98"/>
      <c r="L36" s="98"/>
      <c r="M36" s="98"/>
    </row>
    <row r="37" spans="1:14" ht="42.75" customHeight="1" x14ac:dyDescent="0.25">
      <c r="A37" s="97" t="s">
        <v>4</v>
      </c>
      <c r="B37" s="97" t="s">
        <v>9</v>
      </c>
      <c r="C37" s="96">
        <v>2</v>
      </c>
      <c r="D37" s="86" t="s">
        <v>211</v>
      </c>
      <c r="E37" s="96" t="s">
        <v>162</v>
      </c>
      <c r="F37" s="111">
        <v>14</v>
      </c>
      <c r="G37" s="98">
        <v>14</v>
      </c>
      <c r="H37" s="112" t="s">
        <v>214</v>
      </c>
      <c r="I37" s="98"/>
      <c r="J37" s="98"/>
      <c r="K37" s="98"/>
      <c r="L37" s="98"/>
      <c r="M37" s="98"/>
      <c r="N37" s="145"/>
    </row>
    <row r="38" spans="1:14" ht="45" customHeight="1" x14ac:dyDescent="0.25">
      <c r="A38" s="97" t="s">
        <v>4</v>
      </c>
      <c r="B38" s="97" t="s">
        <v>9</v>
      </c>
      <c r="C38" s="96">
        <v>3</v>
      </c>
      <c r="D38" s="86" t="s">
        <v>215</v>
      </c>
      <c r="E38" s="96" t="s">
        <v>216</v>
      </c>
      <c r="F38" s="111">
        <v>70</v>
      </c>
      <c r="G38" s="111">
        <v>70</v>
      </c>
      <c r="H38" s="113" t="s">
        <v>214</v>
      </c>
      <c r="I38" s="111"/>
      <c r="J38" s="111"/>
      <c r="K38" s="111"/>
      <c r="L38" s="111"/>
      <c r="M38" s="111"/>
    </row>
    <row r="39" spans="1:14" ht="31.5" customHeight="1" x14ac:dyDescent="0.25">
      <c r="A39" s="49" t="s">
        <v>4</v>
      </c>
      <c r="B39" s="49" t="s">
        <v>11</v>
      </c>
      <c r="C39" s="88"/>
      <c r="D39" s="163" t="s">
        <v>12</v>
      </c>
      <c r="E39" s="164"/>
      <c r="F39" s="164"/>
      <c r="G39" s="164"/>
      <c r="H39" s="164"/>
      <c r="I39" s="164"/>
      <c r="J39" s="165"/>
      <c r="K39" s="98"/>
    </row>
    <row r="40" spans="1:14" ht="71.25" customHeight="1" x14ac:dyDescent="0.25">
      <c r="A40" s="97" t="s">
        <v>4</v>
      </c>
      <c r="B40" s="97" t="s">
        <v>11</v>
      </c>
      <c r="C40" s="96">
        <v>1</v>
      </c>
      <c r="D40" s="86" t="s">
        <v>217</v>
      </c>
      <c r="E40" s="96" t="s">
        <v>189</v>
      </c>
      <c r="F40" s="98">
        <v>18</v>
      </c>
      <c r="G40" s="98">
        <v>18.5</v>
      </c>
      <c r="H40" s="98">
        <v>19</v>
      </c>
      <c r="I40" s="98">
        <v>19</v>
      </c>
      <c r="J40" s="98">
        <v>19</v>
      </c>
      <c r="K40" s="98">
        <v>19</v>
      </c>
      <c r="L40" s="98">
        <v>19</v>
      </c>
      <c r="M40" s="98">
        <v>19</v>
      </c>
    </row>
    <row r="41" spans="1:14" ht="72.75" customHeight="1" x14ac:dyDescent="0.25">
      <c r="A41" s="97" t="s">
        <v>4</v>
      </c>
      <c r="B41" s="97" t="s">
        <v>11</v>
      </c>
      <c r="C41" s="96">
        <v>2</v>
      </c>
      <c r="D41" s="86" t="s">
        <v>218</v>
      </c>
      <c r="E41" s="96" t="s">
        <v>189</v>
      </c>
      <c r="F41" s="98">
        <v>10</v>
      </c>
      <c r="G41" s="98">
        <v>10</v>
      </c>
      <c r="H41" s="98">
        <v>10</v>
      </c>
      <c r="I41" s="98">
        <v>10</v>
      </c>
      <c r="J41" s="98">
        <v>10</v>
      </c>
      <c r="K41" s="98">
        <v>10</v>
      </c>
      <c r="L41" s="98">
        <v>10</v>
      </c>
      <c r="M41" s="98">
        <v>10</v>
      </c>
    </row>
    <row r="42" spans="1:14" ht="69" customHeight="1" x14ac:dyDescent="0.25">
      <c r="A42" s="97" t="s">
        <v>4</v>
      </c>
      <c r="B42" s="97" t="s">
        <v>11</v>
      </c>
      <c r="C42" s="96">
        <v>3</v>
      </c>
      <c r="D42" s="114" t="s">
        <v>219</v>
      </c>
      <c r="E42" s="96" t="s">
        <v>189</v>
      </c>
      <c r="F42" s="115">
        <v>14</v>
      </c>
      <c r="G42" s="115">
        <v>14</v>
      </c>
      <c r="H42" s="115">
        <v>14</v>
      </c>
      <c r="I42" s="115">
        <v>12</v>
      </c>
      <c r="J42" s="115">
        <v>12</v>
      </c>
      <c r="K42" s="115">
        <v>12</v>
      </c>
      <c r="L42" s="115">
        <v>12</v>
      </c>
      <c r="M42" s="115">
        <v>12</v>
      </c>
    </row>
    <row r="43" spans="1:14" ht="61.5" customHeight="1" x14ac:dyDescent="0.25">
      <c r="A43" s="97" t="s">
        <v>4</v>
      </c>
      <c r="B43" s="97" t="s">
        <v>11</v>
      </c>
      <c r="C43" s="96">
        <v>4</v>
      </c>
      <c r="D43" s="86" t="s">
        <v>220</v>
      </c>
      <c r="E43" s="96" t="s">
        <v>221</v>
      </c>
      <c r="F43" s="98">
        <v>30628</v>
      </c>
      <c r="G43" s="98">
        <v>34374</v>
      </c>
      <c r="H43" s="98">
        <v>36711</v>
      </c>
      <c r="I43" s="98">
        <v>42258.7</v>
      </c>
      <c r="J43" s="98">
        <v>42258.7</v>
      </c>
      <c r="K43" s="98">
        <v>42258.7</v>
      </c>
      <c r="L43" s="98">
        <v>42258.7</v>
      </c>
      <c r="M43" s="98">
        <v>42258.7</v>
      </c>
    </row>
    <row r="44" spans="1:14" ht="63" customHeight="1" x14ac:dyDescent="0.25">
      <c r="A44" s="97" t="s">
        <v>4</v>
      </c>
      <c r="B44" s="97" t="s">
        <v>11</v>
      </c>
      <c r="C44" s="96">
        <v>5</v>
      </c>
      <c r="D44" s="86" t="s">
        <v>222</v>
      </c>
      <c r="E44" s="96" t="s">
        <v>189</v>
      </c>
      <c r="F44" s="115">
        <v>2.7</v>
      </c>
      <c r="G44" s="115">
        <v>2.7</v>
      </c>
      <c r="H44" s="115">
        <v>2.7</v>
      </c>
      <c r="I44" s="115">
        <v>2.7</v>
      </c>
      <c r="J44" s="115">
        <v>2.7</v>
      </c>
      <c r="K44" s="115">
        <v>2.7</v>
      </c>
      <c r="L44" s="115">
        <v>2.7</v>
      </c>
      <c r="M44" s="115">
        <v>2.7</v>
      </c>
    </row>
    <row r="45" spans="1:14" ht="51.75" customHeight="1" x14ac:dyDescent="0.25">
      <c r="A45" s="97" t="s">
        <v>4</v>
      </c>
      <c r="B45" s="97" t="s">
        <v>11</v>
      </c>
      <c r="C45" s="96">
        <v>6</v>
      </c>
      <c r="D45" s="86" t="s">
        <v>223</v>
      </c>
      <c r="E45" s="96" t="s">
        <v>162</v>
      </c>
      <c r="F45" s="115">
        <v>6</v>
      </c>
      <c r="G45" s="115">
        <v>6</v>
      </c>
      <c r="H45" s="115">
        <v>6</v>
      </c>
      <c r="I45" s="115">
        <v>28</v>
      </c>
      <c r="J45" s="115">
        <v>28</v>
      </c>
      <c r="K45" s="115">
        <v>28</v>
      </c>
      <c r="L45" s="115">
        <v>28</v>
      </c>
      <c r="M45" s="115">
        <v>28</v>
      </c>
    </row>
  </sheetData>
  <mergeCells count="13">
    <mergeCell ref="D10:J10"/>
    <mergeCell ref="D18:J18"/>
    <mergeCell ref="D35:J35"/>
    <mergeCell ref="D39:J39"/>
    <mergeCell ref="K7:O7"/>
    <mergeCell ref="F1:J1"/>
    <mergeCell ref="F3:J3"/>
    <mergeCell ref="B5:J5"/>
    <mergeCell ref="A7:B8"/>
    <mergeCell ref="C7:C9"/>
    <mergeCell ref="D7:D9"/>
    <mergeCell ref="E7:E9"/>
    <mergeCell ref="F7:J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abSelected="1" topLeftCell="A27" zoomScale="120" zoomScaleNormal="120" workbookViewId="0">
      <selection activeCell="H28" sqref="H28"/>
    </sheetView>
  </sheetViews>
  <sheetFormatPr defaultRowHeight="15" x14ac:dyDescent="0.25"/>
  <cols>
    <col min="1" max="1" width="3.5703125" customWidth="1"/>
    <col min="2" max="2" width="3.42578125" customWidth="1"/>
    <col min="3" max="3" width="3.5703125" customWidth="1"/>
    <col min="4" max="4" width="3.42578125" customWidth="1"/>
    <col min="5" max="5" width="45.5703125" customWidth="1"/>
    <col min="6" max="6" width="17.42578125" customWidth="1"/>
    <col min="7" max="7" width="13.42578125" customWidth="1"/>
    <col min="8" max="8" width="29.85546875" customWidth="1"/>
    <col min="9" max="9" width="13.42578125" customWidth="1"/>
    <col min="10" max="10" width="9.140625" style="5" customWidth="1"/>
    <col min="15" max="15" width="44" customWidth="1"/>
  </cols>
  <sheetData>
    <row r="1" spans="1:11" s="4" customFormat="1" ht="12.75" x14ac:dyDescent="0.2">
      <c r="A1" s="1"/>
      <c r="B1" s="1"/>
      <c r="C1" s="1"/>
      <c r="D1" s="1"/>
      <c r="E1" s="1"/>
      <c r="F1" s="1"/>
      <c r="G1" s="1"/>
      <c r="H1" s="116" t="s">
        <v>224</v>
      </c>
      <c r="I1" s="90"/>
      <c r="J1" s="117"/>
    </row>
    <row r="2" spans="1:11" s="4" customFormat="1" ht="12.75" x14ac:dyDescent="0.2">
      <c r="A2" s="1"/>
      <c r="B2" s="1"/>
      <c r="C2" s="1"/>
      <c r="D2" s="1"/>
      <c r="E2" s="1"/>
      <c r="F2" s="1"/>
      <c r="G2" s="1"/>
      <c r="H2" s="116" t="s">
        <v>0</v>
      </c>
      <c r="I2" s="90"/>
      <c r="J2" s="117"/>
    </row>
    <row r="3" spans="1:11" s="4" customFormat="1" ht="12.75" x14ac:dyDescent="0.2">
      <c r="A3" s="1"/>
      <c r="B3" s="1"/>
      <c r="C3" s="1"/>
      <c r="D3" s="1"/>
      <c r="E3" s="1"/>
      <c r="F3" s="1"/>
      <c r="G3" s="1"/>
      <c r="H3" s="118" t="s">
        <v>182</v>
      </c>
      <c r="I3" s="94"/>
      <c r="J3" s="119"/>
      <c r="K3" s="94"/>
    </row>
    <row r="4" spans="1:11" s="124" customFormat="1" ht="12.75" x14ac:dyDescent="0.2">
      <c r="A4" s="120"/>
      <c r="B4" s="120"/>
      <c r="C4" s="120"/>
      <c r="D4" s="26"/>
      <c r="E4" s="26"/>
      <c r="F4" s="26"/>
      <c r="G4" s="26"/>
      <c r="H4" s="121" t="s">
        <v>225</v>
      </c>
      <c r="I4" s="122"/>
      <c r="J4" s="123"/>
    </row>
    <row r="5" spans="1:11" s="124" customFormat="1" ht="12.75" x14ac:dyDescent="0.2">
      <c r="A5" s="153" t="s">
        <v>226</v>
      </c>
      <c r="B5" s="170"/>
      <c r="C5" s="170"/>
      <c r="D5" s="170"/>
      <c r="E5" s="170"/>
      <c r="F5" s="170"/>
      <c r="G5" s="170"/>
      <c r="H5" s="170"/>
      <c r="I5" s="170"/>
      <c r="J5" s="123"/>
    </row>
    <row r="6" spans="1:11" s="124" customFormat="1" ht="12.75" x14ac:dyDescent="0.2">
      <c r="A6" s="120"/>
      <c r="B6" s="120"/>
      <c r="C6" s="120"/>
      <c r="D6" s="26"/>
      <c r="E6" s="26"/>
      <c r="F6" s="26"/>
      <c r="G6" s="26"/>
      <c r="H6" s="26"/>
      <c r="I6" s="26"/>
      <c r="J6" s="123"/>
    </row>
    <row r="7" spans="1:11" x14ac:dyDescent="0.25">
      <c r="A7" s="171" t="s">
        <v>1</v>
      </c>
      <c r="B7" s="171"/>
      <c r="C7" s="171"/>
      <c r="D7" s="171"/>
      <c r="E7" s="171" t="s">
        <v>227</v>
      </c>
      <c r="F7" s="171" t="s">
        <v>228</v>
      </c>
      <c r="G7" s="171" t="s">
        <v>229</v>
      </c>
      <c r="H7" s="171" t="s">
        <v>230</v>
      </c>
      <c r="I7" s="171" t="s">
        <v>231</v>
      </c>
    </row>
    <row r="8" spans="1:11" x14ac:dyDescent="0.25">
      <c r="A8" s="89" t="s">
        <v>2</v>
      </c>
      <c r="B8" s="89" t="s">
        <v>3</v>
      </c>
      <c r="C8" s="89" t="s">
        <v>13</v>
      </c>
      <c r="D8" s="89" t="s">
        <v>14</v>
      </c>
      <c r="E8" s="172"/>
      <c r="F8" s="172"/>
      <c r="G8" s="172"/>
      <c r="H8" s="172"/>
      <c r="I8" s="172"/>
    </row>
    <row r="9" spans="1:11" s="126" customFormat="1" x14ac:dyDescent="0.25">
      <c r="A9" s="91" t="s">
        <v>4</v>
      </c>
      <c r="B9" s="91" t="s">
        <v>5</v>
      </c>
      <c r="C9" s="91"/>
      <c r="D9" s="91"/>
      <c r="E9" s="169" t="s">
        <v>6</v>
      </c>
      <c r="F9" s="169"/>
      <c r="G9" s="169"/>
      <c r="H9" s="169"/>
      <c r="I9" s="169"/>
      <c r="J9" s="125"/>
    </row>
    <row r="10" spans="1:11" ht="78.75" x14ac:dyDescent="0.25">
      <c r="A10" s="85" t="s">
        <v>4</v>
      </c>
      <c r="B10" s="85" t="s">
        <v>5</v>
      </c>
      <c r="C10" s="85" t="s">
        <v>15</v>
      </c>
      <c r="D10" s="85"/>
      <c r="E10" s="127" t="s">
        <v>16</v>
      </c>
      <c r="F10" s="3" t="s">
        <v>232</v>
      </c>
      <c r="G10" s="3" t="s">
        <v>385</v>
      </c>
      <c r="H10" s="87" t="s">
        <v>233</v>
      </c>
      <c r="I10" s="3" t="s">
        <v>234</v>
      </c>
    </row>
    <row r="11" spans="1:11" s="2" customFormat="1" ht="67.5" x14ac:dyDescent="0.25">
      <c r="A11" s="85" t="s">
        <v>4</v>
      </c>
      <c r="B11" s="85" t="s">
        <v>5</v>
      </c>
      <c r="C11" s="85" t="s">
        <v>15</v>
      </c>
      <c r="D11" s="85" t="s">
        <v>15</v>
      </c>
      <c r="E11" s="127" t="s">
        <v>94</v>
      </c>
      <c r="F11" s="3" t="s">
        <v>232</v>
      </c>
      <c r="G11" s="3" t="s">
        <v>385</v>
      </c>
      <c r="H11" s="87" t="s">
        <v>387</v>
      </c>
      <c r="I11" s="3" t="s">
        <v>235</v>
      </c>
      <c r="J11" s="128"/>
    </row>
    <row r="12" spans="1:11" ht="33.75" x14ac:dyDescent="0.25">
      <c r="A12" s="85" t="s">
        <v>4</v>
      </c>
      <c r="B12" s="85" t="s">
        <v>5</v>
      </c>
      <c r="C12" s="85" t="s">
        <v>17</v>
      </c>
      <c r="D12" s="85"/>
      <c r="E12" s="87" t="s">
        <v>236</v>
      </c>
      <c r="F12" s="3" t="s">
        <v>232</v>
      </c>
      <c r="G12" s="3" t="s">
        <v>385</v>
      </c>
      <c r="H12" s="87" t="s">
        <v>237</v>
      </c>
      <c r="I12" s="6" t="s">
        <v>238</v>
      </c>
    </row>
    <row r="13" spans="1:11" ht="33.75" x14ac:dyDescent="0.25">
      <c r="A13" s="85" t="s">
        <v>4</v>
      </c>
      <c r="B13" s="85" t="s">
        <v>5</v>
      </c>
      <c r="C13" s="85" t="s">
        <v>4</v>
      </c>
      <c r="D13" s="85"/>
      <c r="E13" s="87" t="s">
        <v>239</v>
      </c>
      <c r="F13" s="3"/>
      <c r="G13" s="3" t="s">
        <v>385</v>
      </c>
      <c r="H13" s="87"/>
      <c r="I13" s="6"/>
    </row>
    <row r="14" spans="1:11" ht="33.75" x14ac:dyDescent="0.25">
      <c r="A14" s="85" t="s">
        <v>4</v>
      </c>
      <c r="B14" s="85" t="s">
        <v>5</v>
      </c>
      <c r="C14" s="85" t="s">
        <v>4</v>
      </c>
      <c r="D14" s="85" t="s">
        <v>15</v>
      </c>
      <c r="E14" s="87" t="s">
        <v>240</v>
      </c>
      <c r="F14" s="3" t="s">
        <v>232</v>
      </c>
      <c r="G14" s="3" t="s">
        <v>385</v>
      </c>
      <c r="H14" s="87" t="s">
        <v>241</v>
      </c>
      <c r="I14" s="6" t="s">
        <v>242</v>
      </c>
    </row>
    <row r="15" spans="1:11" ht="33.75" x14ac:dyDescent="0.25">
      <c r="A15" s="85" t="s">
        <v>4</v>
      </c>
      <c r="B15" s="85" t="s">
        <v>5</v>
      </c>
      <c r="C15" s="85" t="s">
        <v>4</v>
      </c>
      <c r="D15" s="85" t="s">
        <v>17</v>
      </c>
      <c r="E15" s="87" t="s">
        <v>243</v>
      </c>
      <c r="F15" s="3" t="s">
        <v>232</v>
      </c>
      <c r="G15" s="3" t="s">
        <v>385</v>
      </c>
      <c r="H15" s="87" t="s">
        <v>244</v>
      </c>
      <c r="I15" s="6" t="s">
        <v>242</v>
      </c>
    </row>
    <row r="16" spans="1:11" ht="33.75" x14ac:dyDescent="0.25">
      <c r="A16" s="85" t="s">
        <v>4</v>
      </c>
      <c r="B16" s="85" t="s">
        <v>5</v>
      </c>
      <c r="C16" s="85" t="s">
        <v>4</v>
      </c>
      <c r="D16" s="85" t="s">
        <v>4</v>
      </c>
      <c r="E16" s="87" t="s">
        <v>245</v>
      </c>
      <c r="F16" s="3" t="s">
        <v>232</v>
      </c>
      <c r="G16" s="3" t="s">
        <v>385</v>
      </c>
      <c r="H16" s="87" t="s">
        <v>246</v>
      </c>
      <c r="I16" s="6" t="s">
        <v>242</v>
      </c>
    </row>
    <row r="17" spans="1:10" ht="33.75" x14ac:dyDescent="0.25">
      <c r="A17" s="85" t="s">
        <v>4</v>
      </c>
      <c r="B17" s="85" t="s">
        <v>5</v>
      </c>
      <c r="C17" s="85" t="s">
        <v>4</v>
      </c>
      <c r="D17" s="85" t="s">
        <v>18</v>
      </c>
      <c r="E17" s="87" t="s">
        <v>247</v>
      </c>
      <c r="F17" s="3" t="s">
        <v>232</v>
      </c>
      <c r="G17" s="3" t="s">
        <v>385</v>
      </c>
      <c r="H17" s="87" t="s">
        <v>248</v>
      </c>
      <c r="I17" s="6" t="s">
        <v>249</v>
      </c>
    </row>
    <row r="18" spans="1:10" ht="112.5" x14ac:dyDescent="0.25">
      <c r="A18" s="85" t="s">
        <v>4</v>
      </c>
      <c r="B18" s="85" t="s">
        <v>5</v>
      </c>
      <c r="C18" s="85" t="s">
        <v>18</v>
      </c>
      <c r="D18" s="85"/>
      <c r="E18" s="127" t="s">
        <v>250</v>
      </c>
      <c r="F18" s="3" t="s">
        <v>232</v>
      </c>
      <c r="G18" s="3" t="s">
        <v>385</v>
      </c>
      <c r="H18" s="87" t="s">
        <v>251</v>
      </c>
      <c r="I18" s="6" t="s">
        <v>252</v>
      </c>
    </row>
    <row r="19" spans="1:10" s="2" customFormat="1" ht="90" x14ac:dyDescent="0.25">
      <c r="A19" s="85" t="s">
        <v>4</v>
      </c>
      <c r="B19" s="85" t="s">
        <v>5</v>
      </c>
      <c r="C19" s="85" t="s">
        <v>18</v>
      </c>
      <c r="D19" s="85" t="s">
        <v>15</v>
      </c>
      <c r="E19" s="127" t="s">
        <v>253</v>
      </c>
      <c r="F19" s="3" t="s">
        <v>232</v>
      </c>
      <c r="G19" s="3" t="s">
        <v>385</v>
      </c>
      <c r="H19" s="87" t="s">
        <v>254</v>
      </c>
      <c r="I19" s="6" t="s">
        <v>252</v>
      </c>
      <c r="J19" s="128"/>
    </row>
    <row r="20" spans="1:10" ht="45" x14ac:dyDescent="0.25">
      <c r="A20" s="85" t="s">
        <v>4</v>
      </c>
      <c r="B20" s="85" t="s">
        <v>5</v>
      </c>
      <c r="C20" s="85" t="s">
        <v>255</v>
      </c>
      <c r="D20" s="85"/>
      <c r="E20" s="87" t="s">
        <v>256</v>
      </c>
      <c r="F20" s="3" t="s">
        <v>232</v>
      </c>
      <c r="G20" s="3" t="s">
        <v>385</v>
      </c>
      <c r="H20" s="87" t="s">
        <v>257</v>
      </c>
      <c r="I20" s="6" t="s">
        <v>258</v>
      </c>
    </row>
    <row r="21" spans="1:10" ht="78.75" x14ac:dyDescent="0.25">
      <c r="A21" s="85" t="s">
        <v>4</v>
      </c>
      <c r="B21" s="85" t="s">
        <v>5</v>
      </c>
      <c r="C21" s="85" t="s">
        <v>19</v>
      </c>
      <c r="D21" s="85"/>
      <c r="E21" s="87" t="s">
        <v>259</v>
      </c>
      <c r="F21" s="3" t="s">
        <v>232</v>
      </c>
      <c r="G21" s="3" t="s">
        <v>385</v>
      </c>
      <c r="H21" s="87" t="s">
        <v>260</v>
      </c>
      <c r="I21" s="6" t="s">
        <v>261</v>
      </c>
    </row>
    <row r="22" spans="1:10" ht="45" x14ac:dyDescent="0.25">
      <c r="A22" s="85" t="s">
        <v>4</v>
      </c>
      <c r="B22" s="85" t="s">
        <v>5</v>
      </c>
      <c r="C22" s="85" t="s">
        <v>20</v>
      </c>
      <c r="D22" s="85"/>
      <c r="E22" s="87" t="s">
        <v>262</v>
      </c>
      <c r="F22" s="3"/>
      <c r="G22" s="3" t="s">
        <v>385</v>
      </c>
      <c r="H22" s="87"/>
      <c r="I22" s="6"/>
    </row>
    <row r="23" spans="1:10" ht="45" x14ac:dyDescent="0.25">
      <c r="A23" s="85" t="s">
        <v>4</v>
      </c>
      <c r="B23" s="85" t="s">
        <v>5</v>
      </c>
      <c r="C23" s="85" t="s">
        <v>20</v>
      </c>
      <c r="D23" s="85" t="s">
        <v>15</v>
      </c>
      <c r="E23" s="87" t="s">
        <v>263</v>
      </c>
      <c r="F23" s="3" t="s">
        <v>232</v>
      </c>
      <c r="G23" s="3" t="s">
        <v>385</v>
      </c>
      <c r="H23" s="87" t="s">
        <v>264</v>
      </c>
      <c r="I23" s="6" t="s">
        <v>258</v>
      </c>
    </row>
    <row r="24" spans="1:10" ht="33.75" x14ac:dyDescent="0.25">
      <c r="A24" s="85" t="s">
        <v>4</v>
      </c>
      <c r="B24" s="85" t="s">
        <v>5</v>
      </c>
      <c r="C24" s="85" t="s">
        <v>20</v>
      </c>
      <c r="D24" s="85" t="s">
        <v>17</v>
      </c>
      <c r="E24" s="87" t="s">
        <v>265</v>
      </c>
      <c r="F24" s="3" t="s">
        <v>232</v>
      </c>
      <c r="G24" s="3" t="s">
        <v>385</v>
      </c>
      <c r="H24" s="87" t="s">
        <v>266</v>
      </c>
      <c r="I24" s="6" t="s">
        <v>258</v>
      </c>
    </row>
    <row r="25" spans="1:10" ht="67.5" x14ac:dyDescent="0.25">
      <c r="A25" s="85" t="s">
        <v>4</v>
      </c>
      <c r="B25" s="85" t="s">
        <v>5</v>
      </c>
      <c r="C25" s="85" t="s">
        <v>20</v>
      </c>
      <c r="D25" s="85" t="s">
        <v>4</v>
      </c>
      <c r="E25" s="87" t="s">
        <v>267</v>
      </c>
      <c r="F25" s="3" t="s">
        <v>232</v>
      </c>
      <c r="G25" s="3" t="s">
        <v>385</v>
      </c>
      <c r="H25" s="87" t="s">
        <v>268</v>
      </c>
      <c r="I25" s="6" t="s">
        <v>258</v>
      </c>
    </row>
    <row r="26" spans="1:10" ht="45" x14ac:dyDescent="0.25">
      <c r="A26" s="85" t="s">
        <v>4</v>
      </c>
      <c r="B26" s="85" t="s">
        <v>5</v>
      </c>
      <c r="C26" s="85" t="s">
        <v>20</v>
      </c>
      <c r="D26" s="85" t="s">
        <v>18</v>
      </c>
      <c r="E26" s="87" t="s">
        <v>269</v>
      </c>
      <c r="F26" s="3" t="s">
        <v>232</v>
      </c>
      <c r="G26" s="3" t="s">
        <v>385</v>
      </c>
      <c r="H26" s="87" t="s">
        <v>270</v>
      </c>
      <c r="I26" s="6" t="s">
        <v>258</v>
      </c>
    </row>
    <row r="27" spans="1:10" ht="56.25" x14ac:dyDescent="0.25">
      <c r="A27" s="85" t="s">
        <v>4</v>
      </c>
      <c r="B27" s="85" t="s">
        <v>5</v>
      </c>
      <c r="C27" s="85" t="s">
        <v>21</v>
      </c>
      <c r="D27" s="85"/>
      <c r="E27" s="87" t="s">
        <v>271</v>
      </c>
      <c r="F27" s="3" t="s">
        <v>232</v>
      </c>
      <c r="G27" s="3" t="s">
        <v>385</v>
      </c>
      <c r="H27" s="87" t="s">
        <v>272</v>
      </c>
      <c r="I27" s="3" t="s">
        <v>273</v>
      </c>
    </row>
    <row r="28" spans="1:10" ht="33.75" x14ac:dyDescent="0.25">
      <c r="A28" s="85" t="s">
        <v>4</v>
      </c>
      <c r="B28" s="85" t="s">
        <v>5</v>
      </c>
      <c r="C28" s="85" t="s">
        <v>22</v>
      </c>
      <c r="D28" s="85"/>
      <c r="E28" s="87" t="s">
        <v>23</v>
      </c>
      <c r="F28" s="3" t="s">
        <v>232</v>
      </c>
      <c r="G28" s="3" t="s">
        <v>385</v>
      </c>
      <c r="H28" s="87" t="s">
        <v>388</v>
      </c>
      <c r="I28" s="3" t="s">
        <v>238</v>
      </c>
    </row>
    <row r="29" spans="1:10" s="130" customFormat="1" ht="67.5" x14ac:dyDescent="0.25">
      <c r="A29" s="85" t="s">
        <v>4</v>
      </c>
      <c r="B29" s="85" t="s">
        <v>5</v>
      </c>
      <c r="C29" s="85" t="s">
        <v>24</v>
      </c>
      <c r="D29" s="85"/>
      <c r="E29" s="87" t="s">
        <v>95</v>
      </c>
      <c r="F29" s="3" t="s">
        <v>232</v>
      </c>
      <c r="G29" s="3" t="s">
        <v>385</v>
      </c>
      <c r="H29" s="87" t="s">
        <v>274</v>
      </c>
      <c r="I29" s="6" t="s">
        <v>275</v>
      </c>
      <c r="J29" s="129"/>
    </row>
    <row r="30" spans="1:10" s="134" customFormat="1" ht="123.75" x14ac:dyDescent="0.25">
      <c r="A30" s="131" t="s">
        <v>4</v>
      </c>
      <c r="B30" s="131" t="s">
        <v>5</v>
      </c>
      <c r="C30" s="131" t="s">
        <v>106</v>
      </c>
      <c r="D30" s="131"/>
      <c r="E30" s="132" t="s">
        <v>108</v>
      </c>
      <c r="F30" s="132" t="s">
        <v>232</v>
      </c>
      <c r="G30" s="132" t="s">
        <v>385</v>
      </c>
      <c r="H30" s="127" t="s">
        <v>276</v>
      </c>
      <c r="I30" s="6" t="s">
        <v>277</v>
      </c>
      <c r="J30" s="133"/>
    </row>
    <row r="31" spans="1:10" s="126" customFormat="1" x14ac:dyDescent="0.25">
      <c r="A31" s="91" t="s">
        <v>4</v>
      </c>
      <c r="B31" s="91" t="s">
        <v>7</v>
      </c>
      <c r="C31" s="91"/>
      <c r="D31" s="91"/>
      <c r="E31" s="169" t="s">
        <v>8</v>
      </c>
      <c r="F31" s="169"/>
      <c r="G31" s="169"/>
      <c r="H31" s="169"/>
      <c r="I31" s="169"/>
      <c r="J31" s="125"/>
    </row>
    <row r="32" spans="1:10" s="136" customFormat="1" ht="33.75" x14ac:dyDescent="0.25">
      <c r="A32" s="150" t="s">
        <v>4</v>
      </c>
      <c r="B32" s="91" t="s">
        <v>7</v>
      </c>
      <c r="C32" s="91" t="s">
        <v>24</v>
      </c>
      <c r="D32" s="91"/>
      <c r="E32" s="3" t="s">
        <v>95</v>
      </c>
      <c r="F32" s="3" t="s">
        <v>232</v>
      </c>
      <c r="G32" s="3" t="s">
        <v>385</v>
      </c>
      <c r="H32" s="3" t="s">
        <v>278</v>
      </c>
      <c r="I32" s="6" t="s">
        <v>279</v>
      </c>
      <c r="J32" s="135"/>
    </row>
    <row r="33" spans="1:15" s="136" customFormat="1" ht="33.75" x14ac:dyDescent="0.25">
      <c r="A33" s="149" t="s">
        <v>4</v>
      </c>
      <c r="B33" s="149" t="s">
        <v>7</v>
      </c>
      <c r="C33" s="149" t="s">
        <v>24</v>
      </c>
      <c r="D33" s="149" t="s">
        <v>15</v>
      </c>
      <c r="E33" s="3" t="s">
        <v>122</v>
      </c>
      <c r="F33" s="3" t="s">
        <v>232</v>
      </c>
      <c r="G33" s="3" t="s">
        <v>385</v>
      </c>
      <c r="H33" s="3" t="s">
        <v>278</v>
      </c>
      <c r="I33" s="6" t="s">
        <v>279</v>
      </c>
      <c r="J33" s="135"/>
    </row>
    <row r="34" spans="1:15" s="136" customFormat="1" ht="33.75" x14ac:dyDescent="0.25">
      <c r="A34" s="149" t="s">
        <v>4</v>
      </c>
      <c r="B34" s="149" t="s">
        <v>7</v>
      </c>
      <c r="C34" s="149" t="s">
        <v>24</v>
      </c>
      <c r="D34" s="149" t="s">
        <v>17</v>
      </c>
      <c r="E34" s="3" t="s">
        <v>126</v>
      </c>
      <c r="F34" s="3" t="s">
        <v>232</v>
      </c>
      <c r="G34" s="3" t="s">
        <v>385</v>
      </c>
      <c r="H34" s="3" t="s">
        <v>278</v>
      </c>
      <c r="I34" s="6" t="s">
        <v>279</v>
      </c>
      <c r="J34" s="135"/>
    </row>
    <row r="35" spans="1:15" ht="33.75" x14ac:dyDescent="0.25">
      <c r="A35" s="85" t="s">
        <v>4</v>
      </c>
      <c r="B35" s="85" t="s">
        <v>7</v>
      </c>
      <c r="C35" s="85" t="s">
        <v>4</v>
      </c>
      <c r="D35" s="85"/>
      <c r="E35" s="87" t="s">
        <v>123</v>
      </c>
      <c r="F35" s="3" t="s">
        <v>232</v>
      </c>
      <c r="G35" s="3" t="s">
        <v>385</v>
      </c>
      <c r="H35" s="87" t="s">
        <v>280</v>
      </c>
      <c r="I35" s="6" t="s">
        <v>281</v>
      </c>
      <c r="O35" s="137"/>
    </row>
    <row r="36" spans="1:15" ht="90" x14ac:dyDescent="0.25">
      <c r="A36" s="85" t="s">
        <v>4</v>
      </c>
      <c r="B36" s="85" t="s">
        <v>7</v>
      </c>
      <c r="C36" s="85" t="s">
        <v>18</v>
      </c>
      <c r="D36" s="85"/>
      <c r="E36" s="127" t="s">
        <v>26</v>
      </c>
      <c r="F36" s="3" t="s">
        <v>232</v>
      </c>
      <c r="G36" s="3" t="s">
        <v>385</v>
      </c>
      <c r="H36" s="87" t="s">
        <v>282</v>
      </c>
      <c r="I36" s="6" t="s">
        <v>283</v>
      </c>
      <c r="J36" s="138"/>
    </row>
    <row r="37" spans="1:15" ht="24" customHeight="1" x14ac:dyDescent="0.25">
      <c r="A37" s="85" t="s">
        <v>4</v>
      </c>
      <c r="B37" s="85" t="s">
        <v>7</v>
      </c>
      <c r="C37" s="85" t="s">
        <v>255</v>
      </c>
      <c r="D37" s="85"/>
      <c r="E37" s="87" t="s">
        <v>284</v>
      </c>
      <c r="F37" s="3" t="s">
        <v>232</v>
      </c>
      <c r="G37" s="3" t="s">
        <v>385</v>
      </c>
      <c r="H37" s="87" t="s">
        <v>285</v>
      </c>
      <c r="I37" s="6" t="s">
        <v>286</v>
      </c>
    </row>
    <row r="38" spans="1:15" ht="45" x14ac:dyDescent="0.25">
      <c r="A38" s="85" t="s">
        <v>4</v>
      </c>
      <c r="B38" s="85" t="s">
        <v>7</v>
      </c>
      <c r="C38" s="85" t="s">
        <v>255</v>
      </c>
      <c r="D38" s="85" t="s">
        <v>15</v>
      </c>
      <c r="E38" s="87" t="s">
        <v>287</v>
      </c>
      <c r="F38" s="3" t="s">
        <v>232</v>
      </c>
      <c r="G38" s="3" t="s">
        <v>385</v>
      </c>
      <c r="H38" s="87" t="s">
        <v>287</v>
      </c>
      <c r="I38" s="6" t="s">
        <v>288</v>
      </c>
    </row>
    <row r="39" spans="1:15" ht="56.25" x14ac:dyDescent="0.25">
      <c r="A39" s="85" t="s">
        <v>4</v>
      </c>
      <c r="B39" s="85" t="s">
        <v>7</v>
      </c>
      <c r="C39" s="85" t="s">
        <v>255</v>
      </c>
      <c r="D39" s="85" t="s">
        <v>17</v>
      </c>
      <c r="E39" s="87" t="s">
        <v>289</v>
      </c>
      <c r="F39" s="3" t="s">
        <v>232</v>
      </c>
      <c r="G39" s="3" t="s">
        <v>385</v>
      </c>
      <c r="H39" s="87" t="s">
        <v>289</v>
      </c>
      <c r="I39" s="6" t="s">
        <v>290</v>
      </c>
    </row>
    <row r="40" spans="1:15" ht="45" x14ac:dyDescent="0.25">
      <c r="A40" s="85" t="s">
        <v>4</v>
      </c>
      <c r="B40" s="85" t="s">
        <v>7</v>
      </c>
      <c r="C40" s="85" t="s">
        <v>255</v>
      </c>
      <c r="D40" s="85" t="s">
        <v>4</v>
      </c>
      <c r="E40" s="87" t="s">
        <v>291</v>
      </c>
      <c r="F40" s="3" t="s">
        <v>232</v>
      </c>
      <c r="G40" s="3" t="s">
        <v>385</v>
      </c>
      <c r="H40" s="87" t="s">
        <v>291</v>
      </c>
      <c r="I40" s="6" t="s">
        <v>292</v>
      </c>
    </row>
    <row r="41" spans="1:15" ht="45" x14ac:dyDescent="0.25">
      <c r="A41" s="85" t="s">
        <v>4</v>
      </c>
      <c r="B41" s="85" t="s">
        <v>7</v>
      </c>
      <c r="C41" s="85" t="s">
        <v>19</v>
      </c>
      <c r="D41" s="85"/>
      <c r="E41" s="87" t="s">
        <v>27</v>
      </c>
      <c r="F41" s="3" t="s">
        <v>232</v>
      </c>
      <c r="G41" s="3" t="s">
        <v>385</v>
      </c>
      <c r="H41" s="87" t="s">
        <v>293</v>
      </c>
      <c r="I41" s="6" t="s">
        <v>294</v>
      </c>
    </row>
    <row r="42" spans="1:15" ht="56.25" x14ac:dyDescent="0.25">
      <c r="A42" s="85" t="s">
        <v>4</v>
      </c>
      <c r="B42" s="85" t="s">
        <v>7</v>
      </c>
      <c r="C42" s="85" t="s">
        <v>20</v>
      </c>
      <c r="D42" s="85"/>
      <c r="E42" s="87" t="s">
        <v>295</v>
      </c>
      <c r="F42" s="3" t="s">
        <v>232</v>
      </c>
      <c r="G42" s="3" t="s">
        <v>385</v>
      </c>
      <c r="H42" s="87" t="s">
        <v>296</v>
      </c>
      <c r="I42" s="6" t="s">
        <v>297</v>
      </c>
    </row>
    <row r="43" spans="1:15" s="134" customFormat="1" ht="33.75" x14ac:dyDescent="0.25">
      <c r="A43" s="85" t="s">
        <v>4</v>
      </c>
      <c r="B43" s="85" t="s">
        <v>7</v>
      </c>
      <c r="C43" s="85" t="s">
        <v>21</v>
      </c>
      <c r="D43" s="85"/>
      <c r="E43" s="87" t="s">
        <v>23</v>
      </c>
      <c r="F43" s="3" t="s">
        <v>232</v>
      </c>
      <c r="G43" s="3" t="s">
        <v>385</v>
      </c>
      <c r="H43" s="87" t="s">
        <v>298</v>
      </c>
      <c r="I43" s="6" t="s">
        <v>299</v>
      </c>
      <c r="J43" s="133"/>
    </row>
    <row r="44" spans="1:15" s="134" customFormat="1" ht="33.75" x14ac:dyDescent="0.25">
      <c r="A44" s="85" t="s">
        <v>4</v>
      </c>
      <c r="B44" s="85" t="s">
        <v>7</v>
      </c>
      <c r="C44" s="85" t="s">
        <v>22</v>
      </c>
      <c r="D44" s="85"/>
      <c r="E44" s="87" t="s">
        <v>79</v>
      </c>
      <c r="F44" s="3" t="s">
        <v>232</v>
      </c>
      <c r="G44" s="3" t="s">
        <v>385</v>
      </c>
      <c r="H44" s="87" t="s">
        <v>300</v>
      </c>
      <c r="I44" s="6" t="s">
        <v>301</v>
      </c>
      <c r="J44" s="133"/>
    </row>
    <row r="45" spans="1:15" s="134" customFormat="1" ht="123.75" x14ac:dyDescent="0.25">
      <c r="A45" s="85"/>
      <c r="B45" s="85" t="s">
        <v>7</v>
      </c>
      <c r="C45" s="85" t="s">
        <v>106</v>
      </c>
      <c r="D45" s="85"/>
      <c r="E45" s="87" t="s">
        <v>107</v>
      </c>
      <c r="F45" s="3" t="s">
        <v>232</v>
      </c>
      <c r="G45" s="3" t="s">
        <v>385</v>
      </c>
      <c r="H45" s="87" t="s">
        <v>276</v>
      </c>
      <c r="I45" s="6" t="s">
        <v>386</v>
      </c>
      <c r="J45" s="133"/>
    </row>
    <row r="46" spans="1:15" s="134" customFormat="1" ht="33.75" x14ac:dyDescent="0.25">
      <c r="A46" s="85"/>
      <c r="B46" s="85" t="s">
        <v>7</v>
      </c>
      <c r="C46" s="85" t="s">
        <v>302</v>
      </c>
      <c r="D46" s="85"/>
      <c r="E46" s="87" t="s">
        <v>28</v>
      </c>
      <c r="F46" s="3" t="s">
        <v>232</v>
      </c>
      <c r="G46" s="3" t="s">
        <v>385</v>
      </c>
      <c r="H46" s="87" t="s">
        <v>303</v>
      </c>
      <c r="I46" s="6"/>
      <c r="J46" s="133"/>
    </row>
    <row r="47" spans="1:15" s="130" customFormat="1" ht="33.75" x14ac:dyDescent="0.25">
      <c r="A47" s="85"/>
      <c r="B47" s="85" t="s">
        <v>7</v>
      </c>
      <c r="C47" s="85" t="s">
        <v>304</v>
      </c>
      <c r="D47" s="85"/>
      <c r="E47" s="87" t="s">
        <v>305</v>
      </c>
      <c r="F47" s="3" t="s">
        <v>232</v>
      </c>
      <c r="G47" s="3" t="s">
        <v>385</v>
      </c>
      <c r="H47" s="87" t="s">
        <v>306</v>
      </c>
      <c r="I47" s="6" t="s">
        <v>307</v>
      </c>
      <c r="J47" s="129"/>
    </row>
    <row r="48" spans="1:15" s="136" customFormat="1" x14ac:dyDescent="0.25">
      <c r="A48" s="91" t="s">
        <v>4</v>
      </c>
      <c r="B48" s="91" t="s">
        <v>9</v>
      </c>
      <c r="C48" s="91"/>
      <c r="D48" s="91"/>
      <c r="E48" s="169" t="s">
        <v>10</v>
      </c>
      <c r="F48" s="169"/>
      <c r="G48" s="169"/>
      <c r="H48" s="169"/>
      <c r="I48" s="169"/>
      <c r="J48" s="135"/>
    </row>
    <row r="49" spans="1:10" ht="146.25" x14ac:dyDescent="0.25">
      <c r="A49" s="85" t="s">
        <v>4</v>
      </c>
      <c r="B49" s="85" t="s">
        <v>9</v>
      </c>
      <c r="C49" s="85" t="s">
        <v>15</v>
      </c>
      <c r="D49" s="131"/>
      <c r="E49" s="127" t="s">
        <v>28</v>
      </c>
      <c r="F49" s="3" t="s">
        <v>232</v>
      </c>
      <c r="G49" s="3" t="s">
        <v>308</v>
      </c>
      <c r="H49" s="3" t="s">
        <v>309</v>
      </c>
      <c r="I49" s="6" t="s">
        <v>310</v>
      </c>
      <c r="J49"/>
    </row>
    <row r="50" spans="1:10" ht="146.25" x14ac:dyDescent="0.25">
      <c r="A50" s="85" t="s">
        <v>4</v>
      </c>
      <c r="B50" s="85" t="s">
        <v>9</v>
      </c>
      <c r="C50" s="85" t="s">
        <v>17</v>
      </c>
      <c r="D50" s="85"/>
      <c r="E50" s="87" t="s">
        <v>311</v>
      </c>
      <c r="F50" s="3" t="s">
        <v>232</v>
      </c>
      <c r="G50" s="3" t="s">
        <v>308</v>
      </c>
      <c r="H50" s="86" t="s">
        <v>312</v>
      </c>
      <c r="I50" s="6" t="s">
        <v>310</v>
      </c>
      <c r="J50"/>
    </row>
    <row r="51" spans="1:10" ht="146.25" x14ac:dyDescent="0.25">
      <c r="A51" s="85" t="s">
        <v>4</v>
      </c>
      <c r="B51" s="85" t="s">
        <v>9</v>
      </c>
      <c r="C51" s="85" t="s">
        <v>4</v>
      </c>
      <c r="D51" s="85"/>
      <c r="E51" s="86" t="s">
        <v>313</v>
      </c>
      <c r="F51" s="3" t="s">
        <v>232</v>
      </c>
      <c r="G51" s="3" t="s">
        <v>308</v>
      </c>
      <c r="H51" s="87" t="s">
        <v>314</v>
      </c>
      <c r="I51" s="6" t="s">
        <v>315</v>
      </c>
      <c r="J51"/>
    </row>
    <row r="52" spans="1:10" s="134" customFormat="1" ht="146.25" x14ac:dyDescent="0.25">
      <c r="A52" s="85" t="s">
        <v>4</v>
      </c>
      <c r="B52" s="85" t="s">
        <v>9</v>
      </c>
      <c r="C52" s="85" t="s">
        <v>18</v>
      </c>
      <c r="D52" s="85"/>
      <c r="E52" s="87" t="s">
        <v>23</v>
      </c>
      <c r="F52" s="3" t="s">
        <v>232</v>
      </c>
      <c r="G52" s="3" t="s">
        <v>308</v>
      </c>
      <c r="H52" s="87" t="s">
        <v>298</v>
      </c>
      <c r="I52" s="6" t="s">
        <v>238</v>
      </c>
      <c r="J52" s="133"/>
    </row>
    <row r="53" spans="1:10" s="136" customFormat="1" x14ac:dyDescent="0.25">
      <c r="A53" s="91" t="s">
        <v>4</v>
      </c>
      <c r="B53" s="91" t="s">
        <v>11</v>
      </c>
      <c r="C53" s="91"/>
      <c r="D53" s="91"/>
      <c r="E53" s="169" t="s">
        <v>12</v>
      </c>
      <c r="F53" s="169"/>
      <c r="G53" s="169"/>
      <c r="H53" s="169"/>
      <c r="I53" s="169"/>
      <c r="J53" s="135"/>
    </row>
    <row r="54" spans="1:10" s="2" customFormat="1" ht="45" x14ac:dyDescent="0.25">
      <c r="A54" s="85" t="s">
        <v>4</v>
      </c>
      <c r="B54" s="85" t="s">
        <v>11</v>
      </c>
      <c r="C54" s="85" t="s">
        <v>15</v>
      </c>
      <c r="D54" s="85"/>
      <c r="E54" s="87" t="s">
        <v>97</v>
      </c>
      <c r="F54" s="3"/>
      <c r="G54" s="3" t="s">
        <v>385</v>
      </c>
      <c r="H54" s="87"/>
      <c r="I54" s="6"/>
      <c r="J54" s="128"/>
    </row>
    <row r="55" spans="1:10" s="2" customFormat="1" ht="78.75" x14ac:dyDescent="0.25">
      <c r="A55" s="85" t="s">
        <v>4</v>
      </c>
      <c r="B55" s="85" t="s">
        <v>11</v>
      </c>
      <c r="C55" s="85" t="s">
        <v>15</v>
      </c>
      <c r="D55" s="85" t="s">
        <v>15</v>
      </c>
      <c r="E55" s="127" t="s">
        <v>316</v>
      </c>
      <c r="F55" s="3" t="s">
        <v>232</v>
      </c>
      <c r="G55" s="3" t="s">
        <v>385</v>
      </c>
      <c r="H55" s="87" t="s">
        <v>317</v>
      </c>
      <c r="I55" s="6" t="s">
        <v>318</v>
      </c>
      <c r="J55" s="128"/>
    </row>
    <row r="56" spans="1:10" s="2" customFormat="1" ht="78.75" x14ac:dyDescent="0.25">
      <c r="A56" s="85" t="s">
        <v>4</v>
      </c>
      <c r="B56" s="85" t="s">
        <v>11</v>
      </c>
      <c r="C56" s="85" t="s">
        <v>15</v>
      </c>
      <c r="D56" s="85" t="s">
        <v>17</v>
      </c>
      <c r="E56" s="87" t="s">
        <v>319</v>
      </c>
      <c r="F56" s="3" t="s">
        <v>232</v>
      </c>
      <c r="G56" s="3" t="s">
        <v>385</v>
      </c>
      <c r="H56" s="87" t="s">
        <v>317</v>
      </c>
      <c r="I56" s="6" t="s">
        <v>318</v>
      </c>
      <c r="J56" s="128"/>
    </row>
    <row r="57" spans="1:10" s="2" customFormat="1" ht="78.75" x14ac:dyDescent="0.25">
      <c r="A57" s="85" t="s">
        <v>4</v>
      </c>
      <c r="B57" s="85" t="s">
        <v>11</v>
      </c>
      <c r="C57" s="85" t="s">
        <v>17</v>
      </c>
      <c r="D57" s="85"/>
      <c r="E57" s="127" t="s">
        <v>29</v>
      </c>
      <c r="F57" s="3" t="s">
        <v>232</v>
      </c>
      <c r="G57" s="3" t="s">
        <v>385</v>
      </c>
      <c r="H57" s="87" t="s">
        <v>320</v>
      </c>
      <c r="I57" s="6" t="s">
        <v>321</v>
      </c>
      <c r="J57" s="128"/>
    </row>
    <row r="58" spans="1:10" s="2" customFormat="1" ht="146.25" x14ac:dyDescent="0.25">
      <c r="A58" s="85" t="s">
        <v>4</v>
      </c>
      <c r="B58" s="85" t="s">
        <v>11</v>
      </c>
      <c r="C58" s="85" t="s">
        <v>4</v>
      </c>
      <c r="D58" s="139"/>
      <c r="E58" s="127" t="s">
        <v>30</v>
      </c>
      <c r="F58" s="3" t="s">
        <v>232</v>
      </c>
      <c r="G58" s="3" t="s">
        <v>322</v>
      </c>
      <c r="H58" s="87" t="s">
        <v>323</v>
      </c>
      <c r="I58" s="6" t="s">
        <v>324</v>
      </c>
      <c r="J58" s="128"/>
    </row>
    <row r="59" spans="1:10" s="2" customFormat="1" ht="191.25" x14ac:dyDescent="0.25">
      <c r="A59" s="85" t="s">
        <v>4</v>
      </c>
      <c r="B59" s="85" t="s">
        <v>11</v>
      </c>
      <c r="C59" s="85" t="s">
        <v>18</v>
      </c>
      <c r="D59" s="139"/>
      <c r="E59" s="127" t="s">
        <v>98</v>
      </c>
      <c r="F59" s="3" t="s">
        <v>232</v>
      </c>
      <c r="G59" s="3" t="s">
        <v>325</v>
      </c>
      <c r="H59" s="87" t="s">
        <v>326</v>
      </c>
      <c r="I59" s="6" t="s">
        <v>327</v>
      </c>
      <c r="J59" s="128"/>
    </row>
    <row r="60" spans="1:10" s="2" customFormat="1" ht="67.5" x14ac:dyDescent="0.25">
      <c r="A60" s="85" t="s">
        <v>4</v>
      </c>
      <c r="B60" s="85" t="s">
        <v>11</v>
      </c>
      <c r="C60" s="85" t="s">
        <v>255</v>
      </c>
      <c r="D60" s="139"/>
      <c r="E60" s="87" t="s">
        <v>328</v>
      </c>
      <c r="F60" s="3" t="s">
        <v>232</v>
      </c>
      <c r="G60" s="3" t="s">
        <v>385</v>
      </c>
      <c r="H60" s="87" t="s">
        <v>329</v>
      </c>
      <c r="I60" s="6" t="s">
        <v>330</v>
      </c>
      <c r="J60" s="128"/>
    </row>
    <row r="61" spans="1:10" s="2" customFormat="1" ht="45" x14ac:dyDescent="0.25">
      <c r="A61" s="85" t="s">
        <v>4</v>
      </c>
      <c r="B61" s="85" t="s">
        <v>11</v>
      </c>
      <c r="C61" s="85" t="s">
        <v>19</v>
      </c>
      <c r="D61" s="140"/>
      <c r="E61" s="87" t="s">
        <v>331</v>
      </c>
      <c r="F61" s="3" t="s">
        <v>232</v>
      </c>
      <c r="G61" s="3" t="s">
        <v>385</v>
      </c>
      <c r="H61" s="87" t="s">
        <v>332</v>
      </c>
      <c r="I61" s="6" t="s">
        <v>333</v>
      </c>
      <c r="J61" s="128"/>
    </row>
    <row r="62" spans="1:10" s="2" customFormat="1" ht="33.75" x14ac:dyDescent="0.25">
      <c r="A62" s="85" t="s">
        <v>4</v>
      </c>
      <c r="B62" s="85" t="s">
        <v>11</v>
      </c>
      <c r="C62" s="85" t="s">
        <v>20</v>
      </c>
      <c r="D62" s="141"/>
      <c r="E62" s="87" t="s">
        <v>334</v>
      </c>
      <c r="F62" s="3"/>
      <c r="G62" s="3" t="s">
        <v>385</v>
      </c>
      <c r="H62" s="87"/>
      <c r="I62" s="6"/>
      <c r="J62" s="128"/>
    </row>
    <row r="63" spans="1:10" s="2" customFormat="1" ht="90" x14ac:dyDescent="0.25">
      <c r="A63" s="85" t="s">
        <v>4</v>
      </c>
      <c r="B63" s="85" t="s">
        <v>11</v>
      </c>
      <c r="C63" s="85" t="s">
        <v>20</v>
      </c>
      <c r="D63" s="85" t="s">
        <v>15</v>
      </c>
      <c r="E63" s="142" t="s">
        <v>335</v>
      </c>
      <c r="F63" s="3" t="s">
        <v>232</v>
      </c>
      <c r="G63" s="3" t="s">
        <v>385</v>
      </c>
      <c r="H63" s="87" t="s">
        <v>336</v>
      </c>
      <c r="I63" s="6" t="s">
        <v>337</v>
      </c>
      <c r="J63" s="128"/>
    </row>
    <row r="64" spans="1:10" s="2" customFormat="1" ht="33.75" x14ac:dyDescent="0.25">
      <c r="A64" s="85" t="s">
        <v>4</v>
      </c>
      <c r="B64" s="85" t="s">
        <v>11</v>
      </c>
      <c r="C64" s="85" t="s">
        <v>20</v>
      </c>
      <c r="D64" s="85" t="s">
        <v>17</v>
      </c>
      <c r="E64" s="142" t="s">
        <v>338</v>
      </c>
      <c r="F64" s="3" t="s">
        <v>232</v>
      </c>
      <c r="G64" s="3" t="s">
        <v>385</v>
      </c>
      <c r="H64" s="87" t="s">
        <v>339</v>
      </c>
      <c r="I64" s="6" t="s">
        <v>337</v>
      </c>
      <c r="J64" s="128"/>
    </row>
    <row r="65" spans="1:10" s="2" customFormat="1" ht="33.75" x14ac:dyDescent="0.25">
      <c r="A65" s="85" t="s">
        <v>4</v>
      </c>
      <c r="B65" s="85" t="s">
        <v>11</v>
      </c>
      <c r="C65" s="85" t="s">
        <v>20</v>
      </c>
      <c r="D65" s="85" t="s">
        <v>4</v>
      </c>
      <c r="E65" s="142" t="s">
        <v>340</v>
      </c>
      <c r="F65" s="3" t="s">
        <v>232</v>
      </c>
      <c r="G65" s="3" t="s">
        <v>385</v>
      </c>
      <c r="H65" s="87" t="s">
        <v>341</v>
      </c>
      <c r="I65" s="6" t="s">
        <v>337</v>
      </c>
      <c r="J65" s="128"/>
    </row>
    <row r="66" spans="1:10" s="2" customFormat="1" ht="45" x14ac:dyDescent="0.25">
      <c r="A66" s="85" t="s">
        <v>4</v>
      </c>
      <c r="B66" s="85" t="s">
        <v>11</v>
      </c>
      <c r="C66" s="85" t="s">
        <v>21</v>
      </c>
      <c r="D66" s="85"/>
      <c r="E66" s="142" t="s">
        <v>342</v>
      </c>
      <c r="F66" s="3" t="s">
        <v>232</v>
      </c>
      <c r="G66" s="3" t="s">
        <v>385</v>
      </c>
      <c r="H66" s="87"/>
      <c r="I66" s="6"/>
      <c r="J66" s="128"/>
    </row>
    <row r="67" spans="1:10" s="2" customFormat="1" ht="33.75" x14ac:dyDescent="0.25">
      <c r="A67" s="85" t="s">
        <v>4</v>
      </c>
      <c r="B67" s="85" t="s">
        <v>11</v>
      </c>
      <c r="C67" s="85" t="s">
        <v>21</v>
      </c>
      <c r="D67" s="85" t="s">
        <v>15</v>
      </c>
      <c r="E67" s="87" t="s">
        <v>343</v>
      </c>
      <c r="F67" s="3" t="s">
        <v>232</v>
      </c>
      <c r="G67" s="3" t="s">
        <v>385</v>
      </c>
      <c r="H67" s="87" t="s">
        <v>344</v>
      </c>
      <c r="I67" s="6" t="s">
        <v>324</v>
      </c>
      <c r="J67" s="128"/>
    </row>
    <row r="68" spans="1:10" s="2" customFormat="1" ht="33.75" x14ac:dyDescent="0.25">
      <c r="A68" s="85" t="s">
        <v>4</v>
      </c>
      <c r="B68" s="85" t="s">
        <v>11</v>
      </c>
      <c r="C68" s="85" t="s">
        <v>21</v>
      </c>
      <c r="D68" s="85" t="s">
        <v>17</v>
      </c>
      <c r="E68" s="87" t="s">
        <v>345</v>
      </c>
      <c r="F68" s="3" t="s">
        <v>232</v>
      </c>
      <c r="G68" s="3" t="s">
        <v>385</v>
      </c>
      <c r="H68" s="87" t="s">
        <v>344</v>
      </c>
      <c r="I68" s="6" t="s">
        <v>324</v>
      </c>
      <c r="J68" s="128"/>
    </row>
    <row r="69" spans="1:10" s="2" customFormat="1" ht="67.5" x14ac:dyDescent="0.25">
      <c r="A69" s="85" t="s">
        <v>4</v>
      </c>
      <c r="B69" s="85" t="s">
        <v>11</v>
      </c>
      <c r="C69" s="85" t="s">
        <v>21</v>
      </c>
      <c r="D69" s="85" t="s">
        <v>4</v>
      </c>
      <c r="E69" s="87" t="s">
        <v>346</v>
      </c>
      <c r="F69" s="3" t="s">
        <v>232</v>
      </c>
      <c r="G69" s="3" t="s">
        <v>385</v>
      </c>
      <c r="H69" s="87" t="s">
        <v>347</v>
      </c>
      <c r="I69" s="6" t="s">
        <v>324</v>
      </c>
      <c r="J69" s="128"/>
    </row>
    <row r="70" spans="1:10" s="2" customFormat="1" ht="112.5" x14ac:dyDescent="0.25">
      <c r="A70" s="85" t="s">
        <v>4</v>
      </c>
      <c r="B70" s="85" t="s">
        <v>11</v>
      </c>
      <c r="C70" s="85" t="s">
        <v>21</v>
      </c>
      <c r="D70" s="85" t="s">
        <v>18</v>
      </c>
      <c r="E70" s="87" t="s">
        <v>348</v>
      </c>
      <c r="F70" s="3" t="s">
        <v>232</v>
      </c>
      <c r="G70" s="3" t="s">
        <v>385</v>
      </c>
      <c r="H70" s="87" t="s">
        <v>349</v>
      </c>
      <c r="I70" s="6" t="s">
        <v>324</v>
      </c>
      <c r="J70" s="128"/>
    </row>
    <row r="71" spans="1:10" s="2" customFormat="1" ht="45" x14ac:dyDescent="0.25">
      <c r="A71" s="85" t="s">
        <v>4</v>
      </c>
      <c r="B71" s="85" t="s">
        <v>11</v>
      </c>
      <c r="C71" s="85" t="s">
        <v>22</v>
      </c>
      <c r="D71" s="141"/>
      <c r="E71" s="87" t="s">
        <v>350</v>
      </c>
      <c r="F71" s="3"/>
      <c r="G71" s="3" t="s">
        <v>385</v>
      </c>
      <c r="H71" s="87"/>
      <c r="I71" s="6"/>
      <c r="J71" s="128"/>
    </row>
    <row r="72" spans="1:10" s="2" customFormat="1" ht="45" x14ac:dyDescent="0.25">
      <c r="A72" s="85" t="s">
        <v>4</v>
      </c>
      <c r="B72" s="85" t="s">
        <v>11</v>
      </c>
      <c r="C72" s="85" t="s">
        <v>22</v>
      </c>
      <c r="D72" s="85" t="s">
        <v>15</v>
      </c>
      <c r="E72" s="142" t="s">
        <v>351</v>
      </c>
      <c r="F72" s="3" t="s">
        <v>232</v>
      </c>
      <c r="G72" s="3" t="s">
        <v>385</v>
      </c>
      <c r="H72" s="87" t="s">
        <v>352</v>
      </c>
      <c r="I72" s="6" t="s">
        <v>330</v>
      </c>
      <c r="J72" s="128"/>
    </row>
    <row r="73" spans="1:10" s="2" customFormat="1" ht="33.75" x14ac:dyDescent="0.25">
      <c r="A73" s="85" t="s">
        <v>4</v>
      </c>
      <c r="B73" s="85" t="s">
        <v>11</v>
      </c>
      <c r="C73" s="85" t="s">
        <v>22</v>
      </c>
      <c r="D73" s="85" t="s">
        <v>17</v>
      </c>
      <c r="E73" s="142" t="s">
        <v>353</v>
      </c>
      <c r="F73" s="3" t="s">
        <v>232</v>
      </c>
      <c r="G73" s="3" t="s">
        <v>385</v>
      </c>
      <c r="H73" s="87" t="s">
        <v>354</v>
      </c>
      <c r="I73" s="6" t="s">
        <v>330</v>
      </c>
      <c r="J73" s="128"/>
    </row>
    <row r="74" spans="1:10" s="2" customFormat="1" ht="45" x14ac:dyDescent="0.25">
      <c r="A74" s="85" t="s">
        <v>4</v>
      </c>
      <c r="B74" s="85" t="s">
        <v>11</v>
      </c>
      <c r="C74" s="85" t="s">
        <v>22</v>
      </c>
      <c r="D74" s="85" t="s">
        <v>4</v>
      </c>
      <c r="E74" s="142" t="s">
        <v>355</v>
      </c>
      <c r="F74" s="3" t="s">
        <v>232</v>
      </c>
      <c r="G74" s="3" t="s">
        <v>385</v>
      </c>
      <c r="H74" s="142" t="s">
        <v>356</v>
      </c>
      <c r="I74" s="6" t="s">
        <v>330</v>
      </c>
      <c r="J74" s="128"/>
    </row>
    <row r="75" spans="1:10" s="2" customFormat="1" ht="45" x14ac:dyDescent="0.25">
      <c r="A75" s="85" t="s">
        <v>4</v>
      </c>
      <c r="B75" s="85" t="s">
        <v>11</v>
      </c>
      <c r="C75" s="85" t="s">
        <v>22</v>
      </c>
      <c r="D75" s="85" t="s">
        <v>18</v>
      </c>
      <c r="E75" s="142" t="s">
        <v>357</v>
      </c>
      <c r="F75" s="3" t="s">
        <v>232</v>
      </c>
      <c r="G75" s="3" t="s">
        <v>385</v>
      </c>
      <c r="H75" s="87" t="s">
        <v>358</v>
      </c>
      <c r="I75" s="6" t="s">
        <v>330</v>
      </c>
      <c r="J75" s="128"/>
    </row>
    <row r="76" spans="1:10" s="2" customFormat="1" ht="22.5" x14ac:dyDescent="0.25">
      <c r="A76" s="85" t="s">
        <v>4</v>
      </c>
      <c r="B76" s="85" t="s">
        <v>11</v>
      </c>
      <c r="C76" s="85" t="s">
        <v>302</v>
      </c>
      <c r="D76" s="141"/>
      <c r="E76" s="87" t="s">
        <v>359</v>
      </c>
      <c r="F76" s="3"/>
      <c r="G76" s="3" t="s">
        <v>385</v>
      </c>
      <c r="H76" s="87"/>
      <c r="I76" s="6"/>
      <c r="J76" s="128"/>
    </row>
    <row r="77" spans="1:10" s="2" customFormat="1" ht="67.5" x14ac:dyDescent="0.25">
      <c r="A77" s="85" t="s">
        <v>4</v>
      </c>
      <c r="B77" s="85" t="s">
        <v>11</v>
      </c>
      <c r="C77" s="85" t="s">
        <v>302</v>
      </c>
      <c r="D77" s="85" t="s">
        <v>15</v>
      </c>
      <c r="E77" s="87" t="s">
        <v>360</v>
      </c>
      <c r="F77" s="3" t="s">
        <v>232</v>
      </c>
      <c r="G77" s="3" t="s">
        <v>385</v>
      </c>
      <c r="H77" s="87" t="s">
        <v>361</v>
      </c>
      <c r="I77" s="6" t="s">
        <v>327</v>
      </c>
      <c r="J77" s="128"/>
    </row>
    <row r="78" spans="1:10" s="2" customFormat="1" ht="67.5" x14ac:dyDescent="0.25">
      <c r="A78" s="85" t="s">
        <v>4</v>
      </c>
      <c r="B78" s="85" t="s">
        <v>11</v>
      </c>
      <c r="C78" s="85" t="s">
        <v>302</v>
      </c>
      <c r="D78" s="85" t="s">
        <v>17</v>
      </c>
      <c r="E78" s="142" t="s">
        <v>362</v>
      </c>
      <c r="F78" s="3" t="s">
        <v>232</v>
      </c>
      <c r="G78" s="3" t="s">
        <v>385</v>
      </c>
      <c r="H78" s="87" t="s">
        <v>363</v>
      </c>
      <c r="I78" s="6" t="s">
        <v>327</v>
      </c>
      <c r="J78" s="128"/>
    </row>
    <row r="79" spans="1:10" s="2" customFormat="1" ht="33.75" x14ac:dyDescent="0.25">
      <c r="A79" s="85" t="s">
        <v>4</v>
      </c>
      <c r="B79" s="85" t="s">
        <v>11</v>
      </c>
      <c r="C79" s="85" t="s">
        <v>304</v>
      </c>
      <c r="D79" s="141"/>
      <c r="E79" s="87" t="s">
        <v>364</v>
      </c>
      <c r="F79" s="3"/>
      <c r="G79" s="3" t="s">
        <v>385</v>
      </c>
      <c r="H79" s="87"/>
      <c r="I79" s="6"/>
      <c r="J79" s="128"/>
    </row>
    <row r="80" spans="1:10" s="2" customFormat="1" ht="56.25" x14ac:dyDescent="0.25">
      <c r="A80" s="85" t="s">
        <v>4</v>
      </c>
      <c r="B80" s="85" t="s">
        <v>11</v>
      </c>
      <c r="C80" s="85" t="s">
        <v>304</v>
      </c>
      <c r="D80" s="85" t="s">
        <v>15</v>
      </c>
      <c r="E80" s="87" t="s">
        <v>365</v>
      </c>
      <c r="F80" s="3" t="s">
        <v>232</v>
      </c>
      <c r="G80" s="3" t="s">
        <v>385</v>
      </c>
      <c r="H80" s="87" t="s">
        <v>366</v>
      </c>
      <c r="I80" s="6" t="s">
        <v>327</v>
      </c>
      <c r="J80" s="128"/>
    </row>
    <row r="81" spans="1:10" s="2" customFormat="1" ht="45" x14ac:dyDescent="0.25">
      <c r="A81" s="85" t="s">
        <v>4</v>
      </c>
      <c r="B81" s="85" t="s">
        <v>11</v>
      </c>
      <c r="C81" s="85" t="s">
        <v>304</v>
      </c>
      <c r="D81" s="85" t="s">
        <v>17</v>
      </c>
      <c r="E81" s="142" t="s">
        <v>367</v>
      </c>
      <c r="F81" s="3" t="s">
        <v>232</v>
      </c>
      <c r="G81" s="3" t="s">
        <v>385</v>
      </c>
      <c r="H81" s="87" t="s">
        <v>368</v>
      </c>
      <c r="I81" s="6" t="s">
        <v>327</v>
      </c>
      <c r="J81" s="128"/>
    </row>
    <row r="82" spans="1:10" s="2" customFormat="1" ht="33.75" x14ac:dyDescent="0.25">
      <c r="A82" s="85" t="s">
        <v>4</v>
      </c>
      <c r="B82" s="85" t="s">
        <v>11</v>
      </c>
      <c r="C82" s="85" t="s">
        <v>304</v>
      </c>
      <c r="D82" s="85" t="s">
        <v>4</v>
      </c>
      <c r="E82" s="142" t="s">
        <v>369</v>
      </c>
      <c r="F82" s="3" t="s">
        <v>370</v>
      </c>
      <c r="G82" s="3" t="s">
        <v>385</v>
      </c>
      <c r="H82" s="142" t="s">
        <v>369</v>
      </c>
      <c r="I82" s="6" t="s">
        <v>327</v>
      </c>
      <c r="J82" s="128"/>
    </row>
    <row r="83" spans="1:10" s="2" customFormat="1" ht="90" x14ac:dyDescent="0.25">
      <c r="A83" s="85" t="s">
        <v>4</v>
      </c>
      <c r="B83" s="85" t="s">
        <v>11</v>
      </c>
      <c r="C83" s="85" t="s">
        <v>304</v>
      </c>
      <c r="D83" s="85" t="s">
        <v>18</v>
      </c>
      <c r="E83" s="142" t="s">
        <v>371</v>
      </c>
      <c r="F83" s="3" t="s">
        <v>232</v>
      </c>
      <c r="G83" s="3" t="s">
        <v>385</v>
      </c>
      <c r="H83" s="87" t="s">
        <v>372</v>
      </c>
      <c r="I83" s="6" t="s">
        <v>327</v>
      </c>
      <c r="J83" s="128"/>
    </row>
    <row r="84" spans="1:10" s="2" customFormat="1" ht="56.25" x14ac:dyDescent="0.25">
      <c r="A84" s="85" t="s">
        <v>4</v>
      </c>
      <c r="B84" s="85" t="s">
        <v>11</v>
      </c>
      <c r="C84" s="85" t="s">
        <v>24</v>
      </c>
      <c r="D84" s="139"/>
      <c r="E84" s="87" t="s">
        <v>95</v>
      </c>
      <c r="F84" s="3" t="s">
        <v>232</v>
      </c>
      <c r="G84" s="3" t="s">
        <v>385</v>
      </c>
      <c r="H84" s="87" t="s">
        <v>373</v>
      </c>
      <c r="I84" s="6" t="s">
        <v>374</v>
      </c>
      <c r="J84" s="128"/>
    </row>
    <row r="85" spans="1:10" s="134" customFormat="1" ht="67.5" x14ac:dyDescent="0.25">
      <c r="A85" s="85" t="s">
        <v>4</v>
      </c>
      <c r="B85" s="85" t="s">
        <v>11</v>
      </c>
      <c r="C85" s="85" t="s">
        <v>375</v>
      </c>
      <c r="D85" s="85"/>
      <c r="E85" s="87" t="s">
        <v>23</v>
      </c>
      <c r="F85" s="3" t="s">
        <v>232</v>
      </c>
      <c r="G85" s="3" t="s">
        <v>385</v>
      </c>
      <c r="H85" s="87" t="s">
        <v>376</v>
      </c>
      <c r="I85" s="6" t="s">
        <v>377</v>
      </c>
      <c r="J85" s="133"/>
    </row>
    <row r="86" spans="1:10" s="2" customFormat="1" x14ac:dyDescent="0.25">
      <c r="J86" s="128"/>
    </row>
    <row r="87" spans="1:10" s="2" customFormat="1" x14ac:dyDescent="0.25">
      <c r="J87" s="128"/>
    </row>
    <row r="88" spans="1:10" s="2" customFormat="1" x14ac:dyDescent="0.25">
      <c r="J88" s="128"/>
    </row>
    <row r="89" spans="1:10" s="2" customFormat="1" x14ac:dyDescent="0.25">
      <c r="J89" s="128"/>
    </row>
    <row r="90" spans="1:10" s="2" customFormat="1" x14ac:dyDescent="0.25">
      <c r="J90" s="128"/>
    </row>
    <row r="91" spans="1:10" s="2" customFormat="1" x14ac:dyDescent="0.25">
      <c r="J91" s="128"/>
    </row>
    <row r="92" spans="1:10" s="2" customFormat="1" x14ac:dyDescent="0.25">
      <c r="J92" s="128"/>
    </row>
    <row r="93" spans="1:10" s="2" customFormat="1" x14ac:dyDescent="0.25">
      <c r="J93" s="128"/>
    </row>
    <row r="94" spans="1:10" s="2" customFormat="1" x14ac:dyDescent="0.25">
      <c r="J94" s="128"/>
    </row>
    <row r="95" spans="1:10" s="2" customFormat="1" x14ac:dyDescent="0.25">
      <c r="J95" s="128"/>
    </row>
    <row r="96" spans="1:10" s="2" customFormat="1" x14ac:dyDescent="0.25">
      <c r="J96" s="128"/>
    </row>
    <row r="97" spans="5:10" s="2" customFormat="1" x14ac:dyDescent="0.25">
      <c r="J97" s="128"/>
    </row>
    <row r="98" spans="5:10" s="2" customFormat="1" x14ac:dyDescent="0.25">
      <c r="J98" s="128"/>
    </row>
    <row r="99" spans="5:10" s="2" customFormat="1" x14ac:dyDescent="0.25">
      <c r="J99" s="128"/>
    </row>
    <row r="100" spans="5:10" s="2" customFormat="1" x14ac:dyDescent="0.25">
      <c r="J100" s="128"/>
    </row>
    <row r="101" spans="5:10" s="2" customFormat="1" x14ac:dyDescent="0.25">
      <c r="J101" s="128"/>
    </row>
    <row r="102" spans="5:10" s="2" customFormat="1" x14ac:dyDescent="0.25">
      <c r="J102" s="128"/>
    </row>
    <row r="103" spans="5:10" x14ac:dyDescent="0.25">
      <c r="E103" s="2"/>
      <c r="F103" s="2"/>
      <c r="G103" s="2"/>
      <c r="H103" s="2"/>
      <c r="I103" s="2"/>
    </row>
    <row r="104" spans="5:10" x14ac:dyDescent="0.25">
      <c r="E104" s="2"/>
      <c r="F104" s="2"/>
      <c r="G104" s="2"/>
      <c r="H104" s="2"/>
      <c r="I104" s="2"/>
    </row>
  </sheetData>
  <mergeCells count="11">
    <mergeCell ref="E9:I9"/>
    <mergeCell ref="E31:I31"/>
    <mergeCell ref="E48:I48"/>
    <mergeCell ref="E53:I53"/>
    <mergeCell ref="A5:I5"/>
    <mergeCell ref="A7:D7"/>
    <mergeCell ref="E7:E8"/>
    <mergeCell ref="F7:F8"/>
    <mergeCell ref="G7:G8"/>
    <mergeCell ref="H7:H8"/>
    <mergeCell ref="I7:I8"/>
  </mergeCells>
  <hyperlinks>
    <hyperlink ref="E25" r:id="rId1" display="http://sarapulrayon.udmurt.ru/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M12" sqref="M12"/>
    </sheetView>
  </sheetViews>
  <sheetFormatPr defaultRowHeight="15" x14ac:dyDescent="0.25"/>
  <cols>
    <col min="10" max="10" width="9.140625" customWidth="1"/>
    <col min="11" max="11" width="14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90"/>
      <c r="K1" s="90" t="s">
        <v>378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90"/>
      <c r="K2" s="90" t="s">
        <v>0</v>
      </c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90"/>
      <c r="K3" s="90" t="s">
        <v>379</v>
      </c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43"/>
      <c r="K4" s="143"/>
    </row>
    <row r="5" spans="1:13" x14ac:dyDescent="0.25">
      <c r="A5" s="1"/>
      <c r="B5" s="1"/>
      <c r="C5" s="26"/>
      <c r="D5" s="26"/>
      <c r="E5" s="26"/>
      <c r="F5" s="26"/>
      <c r="G5" s="26"/>
      <c r="H5" s="26"/>
      <c r="I5" s="26"/>
      <c r="J5" s="26"/>
      <c r="K5" s="26"/>
    </row>
    <row r="6" spans="1:13" x14ac:dyDescent="0.25">
      <c r="A6" s="177" t="s">
        <v>380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</row>
    <row r="7" spans="1:13" x14ac:dyDescent="0.25">
      <c r="A7" s="1"/>
      <c r="B7" s="1"/>
      <c r="C7" s="26"/>
      <c r="D7" s="26"/>
      <c r="E7" s="26"/>
      <c r="F7" s="26"/>
      <c r="G7" s="26"/>
      <c r="H7" s="26"/>
      <c r="I7" s="26"/>
      <c r="J7" s="26"/>
      <c r="K7" s="26"/>
    </row>
    <row r="8" spans="1:13" ht="15" customHeight="1" x14ac:dyDescent="0.25">
      <c r="A8" s="179" t="s">
        <v>1</v>
      </c>
      <c r="B8" s="179"/>
      <c r="C8" s="171" t="s">
        <v>381</v>
      </c>
      <c r="D8" s="171" t="s">
        <v>31</v>
      </c>
      <c r="E8" s="173" t="s">
        <v>382</v>
      </c>
      <c r="F8" s="174"/>
      <c r="G8" s="174"/>
      <c r="H8" s="174"/>
      <c r="I8" s="174"/>
      <c r="J8" s="174"/>
      <c r="K8" s="174"/>
      <c r="L8" s="174"/>
      <c r="M8" s="175"/>
    </row>
    <row r="9" spans="1:13" x14ac:dyDescent="0.25">
      <c r="A9" s="180"/>
      <c r="B9" s="180"/>
      <c r="C9" s="172" t="s">
        <v>135</v>
      </c>
      <c r="D9" s="172" t="s">
        <v>31</v>
      </c>
      <c r="E9" s="171" t="s">
        <v>33</v>
      </c>
      <c r="F9" s="171" t="s">
        <v>72</v>
      </c>
      <c r="G9" s="171" t="s">
        <v>72</v>
      </c>
      <c r="H9" s="171" t="s">
        <v>74</v>
      </c>
      <c r="I9" s="171" t="s">
        <v>75</v>
      </c>
      <c r="J9" s="171" t="s">
        <v>76</v>
      </c>
      <c r="K9" s="171" t="s">
        <v>129</v>
      </c>
      <c r="L9" s="158" t="s">
        <v>178</v>
      </c>
      <c r="M9" s="158" t="s">
        <v>179</v>
      </c>
    </row>
    <row r="10" spans="1:13" x14ac:dyDescent="0.25">
      <c r="A10" s="89" t="s">
        <v>2</v>
      </c>
      <c r="B10" s="89" t="s">
        <v>3</v>
      </c>
      <c r="C10" s="172"/>
      <c r="D10" s="172"/>
      <c r="E10" s="172"/>
      <c r="F10" s="172"/>
      <c r="G10" s="172"/>
      <c r="H10" s="172"/>
      <c r="I10" s="172"/>
      <c r="J10" s="172"/>
      <c r="K10" s="172"/>
      <c r="L10" s="160"/>
      <c r="M10" s="160"/>
    </row>
    <row r="11" spans="1:13" x14ac:dyDescent="0.25">
      <c r="A11" s="97" t="s">
        <v>4</v>
      </c>
      <c r="B11" s="97" t="s">
        <v>5</v>
      </c>
      <c r="C11" s="176" t="s">
        <v>12</v>
      </c>
      <c r="D11" s="176"/>
      <c r="E11" s="176"/>
      <c r="F11" s="176"/>
      <c r="G11" s="176"/>
      <c r="H11" s="176"/>
      <c r="I11" s="176"/>
      <c r="J11" s="176"/>
      <c r="K11" s="176"/>
    </row>
    <row r="12" spans="1:13" ht="168.75" customHeight="1" x14ac:dyDescent="0.25">
      <c r="A12" s="97" t="s">
        <v>4</v>
      </c>
      <c r="B12" s="97" t="s">
        <v>5</v>
      </c>
      <c r="C12" s="86" t="s">
        <v>383</v>
      </c>
      <c r="D12" s="3" t="s">
        <v>384</v>
      </c>
      <c r="E12" s="144">
        <f>287.7+32.1+37.8+294.5</f>
        <v>652.1</v>
      </c>
      <c r="F12" s="144">
        <v>736.4</v>
      </c>
      <c r="G12" s="144">
        <v>765.8</v>
      </c>
      <c r="H12" s="144">
        <v>796.5</v>
      </c>
      <c r="I12" s="144">
        <v>796.5</v>
      </c>
      <c r="J12" s="144">
        <v>796.5</v>
      </c>
      <c r="K12" s="144">
        <v>796.5</v>
      </c>
      <c r="L12" s="144">
        <v>796.5</v>
      </c>
      <c r="M12" s="144">
        <v>796.5</v>
      </c>
    </row>
  </sheetData>
  <mergeCells count="15">
    <mergeCell ref="E8:M8"/>
    <mergeCell ref="C11:K11"/>
    <mergeCell ref="L9:L10"/>
    <mergeCell ref="M9:M10"/>
    <mergeCell ref="A6:K6"/>
    <mergeCell ref="A8:B9"/>
    <mergeCell ref="C8:C10"/>
    <mergeCell ref="D8:D10"/>
    <mergeCell ref="E9:E10"/>
    <mergeCell ref="F9:F10"/>
    <mergeCell ref="G9:G10"/>
    <mergeCell ref="H9:H10"/>
    <mergeCell ref="I9:I10"/>
    <mergeCell ref="J9:J10"/>
    <mergeCell ref="K9:K1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7"/>
  <sheetViews>
    <sheetView view="pageBreakPreview" topLeftCell="B1" zoomScaleNormal="100" zoomScaleSheetLayoutView="100" workbookViewId="0">
      <selection activeCell="L7" sqref="L7:L8"/>
    </sheetView>
  </sheetViews>
  <sheetFormatPr defaultRowHeight="15" x14ac:dyDescent="0.25"/>
  <cols>
    <col min="1" max="1" width="5.140625" customWidth="1"/>
    <col min="2" max="2" width="4.140625" customWidth="1"/>
    <col min="3" max="3" width="5.42578125" customWidth="1"/>
    <col min="4" max="4" width="22.42578125" customWidth="1"/>
    <col min="5" max="5" width="38.85546875" customWidth="1"/>
    <col min="6" max="6" width="9.42578125" customWidth="1"/>
    <col min="7" max="14" width="10.5703125" customWidth="1"/>
  </cols>
  <sheetData>
    <row r="1" spans="1:14" s="4" customFormat="1" ht="14.1" customHeight="1" x14ac:dyDescent="0.2">
      <c r="A1" s="1"/>
      <c r="B1" s="1"/>
      <c r="C1" s="1"/>
      <c r="D1" s="1"/>
      <c r="E1" s="1"/>
      <c r="F1" s="1"/>
      <c r="G1" s="1"/>
      <c r="H1" s="1"/>
      <c r="K1" s="25" t="s">
        <v>130</v>
      </c>
    </row>
    <row r="2" spans="1:14" s="4" customFormat="1" ht="14.1" customHeight="1" x14ac:dyDescent="0.2">
      <c r="A2" s="1"/>
      <c r="B2" s="1"/>
      <c r="C2" s="1"/>
      <c r="D2" s="1"/>
      <c r="E2" s="1"/>
      <c r="F2" s="1"/>
      <c r="G2" s="1"/>
      <c r="H2" s="1"/>
      <c r="K2" s="25" t="s">
        <v>0</v>
      </c>
    </row>
    <row r="3" spans="1:14" s="4" customFormat="1" ht="14.1" customHeight="1" x14ac:dyDescent="0.2">
      <c r="A3" s="1"/>
      <c r="B3" s="1"/>
      <c r="C3" s="1"/>
      <c r="D3" s="1"/>
      <c r="E3" s="1"/>
      <c r="F3" s="1"/>
      <c r="G3" s="46"/>
      <c r="H3" s="46"/>
      <c r="K3" s="17" t="s">
        <v>180</v>
      </c>
    </row>
    <row r="4" spans="1:14" s="4" customFormat="1" ht="14.1" customHeight="1" x14ac:dyDescent="0.3">
      <c r="A4" s="1"/>
      <c r="B4" s="1"/>
      <c r="C4" s="1"/>
      <c r="D4" s="26"/>
      <c r="E4" s="26"/>
      <c r="F4" s="26"/>
      <c r="G4" s="25"/>
      <c r="H4" s="25"/>
      <c r="I4" s="26"/>
      <c r="J4" s="26"/>
      <c r="K4" s="26"/>
      <c r="L4" s="26"/>
      <c r="M4" s="26"/>
      <c r="N4" s="26"/>
    </row>
    <row r="5" spans="1:14" s="4" customFormat="1" ht="14.1" customHeight="1" x14ac:dyDescent="0.2">
      <c r="A5" s="183" t="s">
        <v>131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80"/>
      <c r="M5" s="80"/>
      <c r="N5" s="47"/>
    </row>
    <row r="6" spans="1:14" s="4" customFormat="1" ht="14.1" customHeight="1" x14ac:dyDescent="0.3">
      <c r="A6" s="1"/>
      <c r="B6" s="1"/>
      <c r="C6" s="1"/>
      <c r="D6" s="26"/>
      <c r="E6" s="26"/>
      <c r="F6" s="26"/>
      <c r="G6" s="48"/>
      <c r="H6" s="48"/>
      <c r="I6" s="26"/>
      <c r="J6" s="26"/>
      <c r="K6" s="26"/>
      <c r="L6" s="26"/>
      <c r="M6" s="26"/>
      <c r="N6" s="26"/>
    </row>
    <row r="7" spans="1:14" ht="47.25" customHeight="1" x14ac:dyDescent="0.25">
      <c r="A7" s="179" t="s">
        <v>1</v>
      </c>
      <c r="B7" s="179"/>
      <c r="C7" s="184" t="s">
        <v>32</v>
      </c>
      <c r="D7" s="171" t="s">
        <v>132</v>
      </c>
      <c r="E7" s="171" t="s">
        <v>133</v>
      </c>
      <c r="F7" s="171" t="s">
        <v>134</v>
      </c>
      <c r="G7" s="171" t="s">
        <v>33</v>
      </c>
      <c r="H7" s="171" t="s">
        <v>72</v>
      </c>
      <c r="I7" s="171" t="s">
        <v>74</v>
      </c>
      <c r="J7" s="171" t="s">
        <v>75</v>
      </c>
      <c r="K7" s="171" t="s">
        <v>76</v>
      </c>
      <c r="L7" s="171" t="s">
        <v>129</v>
      </c>
      <c r="M7" s="171" t="s">
        <v>178</v>
      </c>
      <c r="N7" s="171" t="s">
        <v>179</v>
      </c>
    </row>
    <row r="8" spans="1:14" ht="14.1" customHeight="1" x14ac:dyDescent="0.25">
      <c r="A8" s="29" t="s">
        <v>2</v>
      </c>
      <c r="B8" s="29" t="s">
        <v>3</v>
      </c>
      <c r="C8" s="185"/>
      <c r="D8" s="172" t="s">
        <v>135</v>
      </c>
      <c r="E8" s="172" t="s">
        <v>31</v>
      </c>
      <c r="F8" s="172"/>
      <c r="G8" s="172"/>
      <c r="H8" s="172"/>
      <c r="I8" s="172"/>
      <c r="J8" s="172"/>
      <c r="K8" s="172"/>
      <c r="L8" s="172"/>
      <c r="M8" s="172"/>
      <c r="N8" s="172"/>
    </row>
    <row r="9" spans="1:14" s="52" customFormat="1" ht="16.5" customHeight="1" x14ac:dyDescent="0.25">
      <c r="A9" s="49" t="s">
        <v>4</v>
      </c>
      <c r="B9" s="50">
        <v>1</v>
      </c>
      <c r="C9" s="51"/>
      <c r="D9" s="176" t="s">
        <v>6</v>
      </c>
      <c r="E9" s="176"/>
      <c r="F9" s="176"/>
      <c r="G9" s="176"/>
      <c r="H9" s="176"/>
      <c r="I9" s="176"/>
      <c r="J9" s="176"/>
      <c r="K9" s="176"/>
      <c r="L9" s="74"/>
      <c r="M9" s="74"/>
      <c r="N9" s="74"/>
    </row>
    <row r="10" spans="1:14" s="54" customFormat="1" ht="17.25" customHeight="1" x14ac:dyDescent="0.25">
      <c r="A10" s="181" t="s">
        <v>4</v>
      </c>
      <c r="B10" s="181" t="s">
        <v>5</v>
      </c>
      <c r="C10" s="186" t="s">
        <v>34</v>
      </c>
      <c r="D10" s="190" t="s">
        <v>136</v>
      </c>
      <c r="E10" s="77" t="s">
        <v>137</v>
      </c>
      <c r="F10" s="78" t="s">
        <v>138</v>
      </c>
      <c r="G10" s="53">
        <v>130290</v>
      </c>
      <c r="H10" s="53">
        <v>135000</v>
      </c>
      <c r="I10" s="53">
        <v>135000</v>
      </c>
      <c r="J10" s="53">
        <v>136000</v>
      </c>
      <c r="K10" s="53">
        <v>137360</v>
      </c>
      <c r="L10" s="53">
        <v>138730</v>
      </c>
      <c r="M10" s="53">
        <v>138730</v>
      </c>
      <c r="N10" s="53">
        <v>138730</v>
      </c>
    </row>
    <row r="11" spans="1:14" s="56" customFormat="1" ht="29.45" customHeight="1" x14ac:dyDescent="0.25">
      <c r="A11" s="182"/>
      <c r="B11" s="182"/>
      <c r="C11" s="187"/>
      <c r="D11" s="190"/>
      <c r="E11" s="77" t="s">
        <v>139</v>
      </c>
      <c r="F11" s="78" t="s">
        <v>140</v>
      </c>
      <c r="G11" s="16">
        <v>13668.5</v>
      </c>
      <c r="H11" s="16">
        <v>11342.3</v>
      </c>
      <c r="I11" s="16">
        <v>14855.4</v>
      </c>
      <c r="J11" s="16">
        <v>14892.9</v>
      </c>
      <c r="K11" s="16">
        <v>19406.8</v>
      </c>
      <c r="L11" s="16">
        <v>20610.2</v>
      </c>
      <c r="M11" s="16">
        <v>20610.2</v>
      </c>
      <c r="N11" s="16">
        <v>20610.2</v>
      </c>
    </row>
    <row r="12" spans="1:14" s="54" customFormat="1" ht="15" customHeight="1" x14ac:dyDescent="0.25">
      <c r="A12" s="181" t="s">
        <v>4</v>
      </c>
      <c r="B12" s="181" t="s">
        <v>5</v>
      </c>
      <c r="C12" s="186" t="s">
        <v>34</v>
      </c>
      <c r="D12" s="188" t="s">
        <v>141</v>
      </c>
      <c r="E12" s="77" t="s">
        <v>142</v>
      </c>
      <c r="F12" s="78" t="s">
        <v>143</v>
      </c>
      <c r="G12" s="53">
        <v>120000</v>
      </c>
      <c r="H12" s="53">
        <v>120000</v>
      </c>
      <c r="I12" s="53">
        <v>120000</v>
      </c>
      <c r="J12" s="53">
        <v>120000</v>
      </c>
      <c r="K12" s="53">
        <v>120000</v>
      </c>
      <c r="L12" s="53">
        <v>120000</v>
      </c>
      <c r="M12" s="53">
        <v>120000</v>
      </c>
      <c r="N12" s="53">
        <v>120000</v>
      </c>
    </row>
    <row r="13" spans="1:14" s="56" customFormat="1" ht="30" customHeight="1" x14ac:dyDescent="0.25">
      <c r="A13" s="182"/>
      <c r="B13" s="182"/>
      <c r="C13" s="187"/>
      <c r="D13" s="189"/>
      <c r="E13" s="77" t="s">
        <v>139</v>
      </c>
      <c r="F13" s="78" t="s">
        <v>140</v>
      </c>
      <c r="G13" s="16">
        <v>2116.5</v>
      </c>
      <c r="H13" s="16">
        <v>1756.3</v>
      </c>
      <c r="I13" s="16">
        <v>2300.1999999999998</v>
      </c>
      <c r="J13" s="16">
        <v>2306</v>
      </c>
      <c r="K13" s="16">
        <v>3005</v>
      </c>
      <c r="L13" s="16">
        <v>3191.3</v>
      </c>
      <c r="M13" s="16">
        <v>3191.3</v>
      </c>
      <c r="N13" s="16">
        <v>3191.3</v>
      </c>
    </row>
    <row r="14" spans="1:14" s="56" customFormat="1" ht="15" customHeight="1" x14ac:dyDescent="0.25">
      <c r="A14" s="181" t="s">
        <v>4</v>
      </c>
      <c r="B14" s="181" t="s">
        <v>5</v>
      </c>
      <c r="C14" s="186" t="s">
        <v>34</v>
      </c>
      <c r="D14" s="188" t="s">
        <v>144</v>
      </c>
      <c r="E14" s="77" t="s">
        <v>142</v>
      </c>
      <c r="F14" s="78" t="s">
        <v>143</v>
      </c>
      <c r="G14" s="57">
        <v>1500</v>
      </c>
      <c r="H14" s="57">
        <v>3330</v>
      </c>
      <c r="I14" s="57">
        <v>3000</v>
      </c>
      <c r="J14" s="57">
        <v>3000</v>
      </c>
      <c r="K14" s="57">
        <v>2000</v>
      </c>
      <c r="L14" s="57">
        <v>2000</v>
      </c>
      <c r="M14" s="57">
        <v>2000</v>
      </c>
      <c r="N14" s="57">
        <v>2000</v>
      </c>
    </row>
    <row r="15" spans="1:14" s="56" customFormat="1" ht="23.25" customHeight="1" x14ac:dyDescent="0.25">
      <c r="A15" s="182"/>
      <c r="B15" s="182"/>
      <c r="C15" s="187"/>
      <c r="D15" s="189"/>
      <c r="E15" s="77" t="s">
        <v>139</v>
      </c>
      <c r="F15" s="78" t="s">
        <v>140</v>
      </c>
      <c r="G15" s="16">
        <v>4631.8</v>
      </c>
      <c r="H15" s="16">
        <v>8528.9</v>
      </c>
      <c r="I15" s="16">
        <v>5034</v>
      </c>
      <c r="J15" s="16">
        <v>5046.6000000000004</v>
      </c>
      <c r="K15" s="16">
        <v>6576.3</v>
      </c>
      <c r="L15" s="16">
        <v>6984.1</v>
      </c>
      <c r="M15" s="16">
        <v>6984.1</v>
      </c>
      <c r="N15" s="16">
        <v>6984.1</v>
      </c>
    </row>
    <row r="16" spans="1:14" s="54" customFormat="1" x14ac:dyDescent="0.25">
      <c r="A16" s="181" t="s">
        <v>4</v>
      </c>
      <c r="B16" s="181" t="s">
        <v>5</v>
      </c>
      <c r="C16" s="186" t="s">
        <v>34</v>
      </c>
      <c r="D16" s="188" t="s">
        <v>145</v>
      </c>
      <c r="E16" s="77" t="s">
        <v>146</v>
      </c>
      <c r="F16" s="58" t="s">
        <v>147</v>
      </c>
      <c r="G16" s="16">
        <v>7</v>
      </c>
      <c r="H16" s="16">
        <v>7</v>
      </c>
      <c r="I16" s="16">
        <v>7</v>
      </c>
      <c r="J16" s="16">
        <v>7</v>
      </c>
      <c r="K16" s="16">
        <v>7</v>
      </c>
      <c r="L16" s="16">
        <v>7</v>
      </c>
      <c r="M16" s="16">
        <v>7</v>
      </c>
      <c r="N16" s="16">
        <v>7</v>
      </c>
    </row>
    <row r="17" spans="1:15" s="56" customFormat="1" ht="24.75" customHeight="1" x14ac:dyDescent="0.25">
      <c r="A17" s="182"/>
      <c r="B17" s="182"/>
      <c r="C17" s="187"/>
      <c r="D17" s="189"/>
      <c r="E17" s="77" t="s">
        <v>139</v>
      </c>
      <c r="F17" s="78" t="s">
        <v>140</v>
      </c>
      <c r="G17" s="16">
        <v>1745</v>
      </c>
      <c r="H17" s="16">
        <v>1448</v>
      </c>
      <c r="I17" s="16">
        <v>1896.5</v>
      </c>
      <c r="J17" s="16">
        <v>1901.3</v>
      </c>
      <c r="K17" s="16">
        <v>2477.6</v>
      </c>
      <c r="L17" s="16">
        <v>2631.3</v>
      </c>
      <c r="M17" s="16">
        <v>2631.3</v>
      </c>
      <c r="N17" s="16">
        <v>2631.3</v>
      </c>
      <c r="O17" s="59"/>
    </row>
    <row r="18" spans="1:15" s="30" customFormat="1" x14ac:dyDescent="0.25">
      <c r="A18" s="49" t="s">
        <v>4</v>
      </c>
      <c r="B18" s="50">
        <v>2</v>
      </c>
      <c r="C18" s="50"/>
      <c r="D18" s="194" t="s">
        <v>8</v>
      </c>
      <c r="E18" s="194"/>
      <c r="F18" s="194"/>
      <c r="G18" s="194"/>
      <c r="H18" s="194"/>
      <c r="I18" s="194"/>
      <c r="J18" s="194"/>
      <c r="K18" s="194"/>
      <c r="L18" s="75"/>
      <c r="M18" s="75"/>
      <c r="N18" s="75"/>
    </row>
    <row r="19" spans="1:15" ht="15" customHeight="1" x14ac:dyDescent="0.25">
      <c r="A19" s="181" t="s">
        <v>4</v>
      </c>
      <c r="B19" s="181" t="s">
        <v>7</v>
      </c>
      <c r="C19" s="181" t="s">
        <v>34</v>
      </c>
      <c r="D19" s="192" t="s">
        <v>148</v>
      </c>
      <c r="E19" s="77" t="s">
        <v>149</v>
      </c>
      <c r="F19" s="78" t="s">
        <v>150</v>
      </c>
      <c r="G19" s="61">
        <v>271</v>
      </c>
      <c r="H19" s="61">
        <v>281</v>
      </c>
      <c r="I19" s="61">
        <v>281</v>
      </c>
      <c r="J19" s="61">
        <v>267</v>
      </c>
      <c r="K19" s="61">
        <v>267</v>
      </c>
      <c r="L19" s="61">
        <v>268</v>
      </c>
      <c r="M19" s="61">
        <v>268</v>
      </c>
      <c r="N19" s="61">
        <v>268</v>
      </c>
    </row>
    <row r="20" spans="1:15" ht="30" customHeight="1" x14ac:dyDescent="0.25">
      <c r="A20" s="191"/>
      <c r="B20" s="191"/>
      <c r="C20" s="191"/>
      <c r="D20" s="193"/>
      <c r="E20" s="77" t="s">
        <v>151</v>
      </c>
      <c r="F20" s="78" t="s">
        <v>140</v>
      </c>
      <c r="G20" s="16">
        <v>11225.7</v>
      </c>
      <c r="H20" s="16">
        <v>13044.5</v>
      </c>
      <c r="I20" s="16">
        <v>24971.3</v>
      </c>
      <c r="J20" s="16">
        <v>24435.3</v>
      </c>
      <c r="K20" s="16">
        <v>30788.9</v>
      </c>
      <c r="L20" s="16">
        <v>32015.200000000001</v>
      </c>
      <c r="M20" s="16">
        <v>32015.200000000001</v>
      </c>
      <c r="N20" s="16">
        <v>32015.200000000001</v>
      </c>
      <c r="O20" s="62"/>
    </row>
    <row r="21" spans="1:15" ht="15" customHeight="1" x14ac:dyDescent="0.25">
      <c r="A21" s="181" t="s">
        <v>4</v>
      </c>
      <c r="B21" s="181" t="s">
        <v>7</v>
      </c>
      <c r="C21" s="181" t="s">
        <v>34</v>
      </c>
      <c r="D21" s="192" t="s">
        <v>152</v>
      </c>
      <c r="E21" s="77" t="s">
        <v>153</v>
      </c>
      <c r="F21" s="78" t="s">
        <v>150</v>
      </c>
      <c r="G21" s="57">
        <v>3760</v>
      </c>
      <c r="H21" s="57">
        <v>3088</v>
      </c>
      <c r="I21" s="57">
        <v>3159</v>
      </c>
      <c r="J21" s="57">
        <v>3222</v>
      </c>
      <c r="K21" s="57">
        <v>3823</v>
      </c>
      <c r="L21" s="57">
        <v>3893</v>
      </c>
      <c r="M21" s="57">
        <v>3893</v>
      </c>
      <c r="N21" s="57">
        <v>3893</v>
      </c>
    </row>
    <row r="22" spans="1:15" ht="22.5" x14ac:dyDescent="0.25">
      <c r="A22" s="191"/>
      <c r="B22" s="191"/>
      <c r="C22" s="191"/>
      <c r="D22" s="193"/>
      <c r="E22" s="77" t="s">
        <v>154</v>
      </c>
      <c r="F22" s="78" t="s">
        <v>140</v>
      </c>
      <c r="G22" s="16">
        <v>42900.9</v>
      </c>
      <c r="H22" s="16">
        <v>40947.9</v>
      </c>
      <c r="I22" s="16">
        <v>33202.1</v>
      </c>
      <c r="J22" s="16">
        <v>35501.199999999997</v>
      </c>
      <c r="K22" s="16">
        <v>44272.1</v>
      </c>
      <c r="L22" s="16">
        <v>46563.3</v>
      </c>
      <c r="M22" s="16">
        <v>46563.3</v>
      </c>
      <c r="N22" s="16">
        <v>46563.3</v>
      </c>
    </row>
    <row r="23" spans="1:15" ht="15" customHeight="1" x14ac:dyDescent="0.25">
      <c r="A23" s="181" t="s">
        <v>4</v>
      </c>
      <c r="B23" s="181" t="s">
        <v>7</v>
      </c>
      <c r="C23" s="181" t="s">
        <v>34</v>
      </c>
      <c r="D23" s="192" t="s">
        <v>155</v>
      </c>
      <c r="E23" s="77" t="s">
        <v>156</v>
      </c>
      <c r="F23" s="78" t="s">
        <v>157</v>
      </c>
      <c r="G23" s="57">
        <v>1050</v>
      </c>
      <c r="H23" s="57">
        <v>1394</v>
      </c>
      <c r="I23" s="57">
        <v>1200</v>
      </c>
      <c r="J23" s="57">
        <v>1478</v>
      </c>
      <c r="K23" s="57">
        <v>1244</v>
      </c>
      <c r="L23" s="57">
        <v>1244</v>
      </c>
      <c r="M23" s="57">
        <v>1244</v>
      </c>
      <c r="N23" s="57">
        <v>1244</v>
      </c>
    </row>
    <row r="24" spans="1:15" ht="24" customHeight="1" x14ac:dyDescent="0.25">
      <c r="A24" s="191"/>
      <c r="B24" s="191"/>
      <c r="C24" s="191"/>
      <c r="D24" s="193"/>
      <c r="E24" s="77" t="s">
        <v>154</v>
      </c>
      <c r="F24" s="78" t="s">
        <v>140</v>
      </c>
      <c r="G24" s="16">
        <v>1430</v>
      </c>
      <c r="H24" s="16">
        <v>1747.9</v>
      </c>
      <c r="I24" s="16">
        <v>510.9</v>
      </c>
      <c r="J24" s="16">
        <v>478.6</v>
      </c>
      <c r="K24" s="16">
        <v>609.70000000000005</v>
      </c>
      <c r="L24" s="16">
        <v>631.1</v>
      </c>
      <c r="M24" s="16">
        <v>631.1</v>
      </c>
      <c r="N24" s="16">
        <v>631.1</v>
      </c>
    </row>
    <row r="25" spans="1:15" ht="15" customHeight="1" x14ac:dyDescent="0.25">
      <c r="A25" s="181" t="s">
        <v>4</v>
      </c>
      <c r="B25" s="181" t="s">
        <v>7</v>
      </c>
      <c r="C25" s="181" t="s">
        <v>34</v>
      </c>
      <c r="D25" s="192" t="s">
        <v>158</v>
      </c>
      <c r="E25" s="77" t="s">
        <v>159</v>
      </c>
      <c r="F25" s="78" t="s">
        <v>147</v>
      </c>
      <c r="G25" s="57">
        <v>144</v>
      </c>
      <c r="H25" s="57">
        <v>144</v>
      </c>
      <c r="I25" s="57">
        <v>144</v>
      </c>
      <c r="J25" s="57">
        <v>144</v>
      </c>
      <c r="K25" s="57">
        <v>144</v>
      </c>
      <c r="L25" s="57">
        <v>144</v>
      </c>
      <c r="M25" s="57">
        <v>144</v>
      </c>
      <c r="N25" s="57">
        <v>144</v>
      </c>
    </row>
    <row r="26" spans="1:15" ht="33" customHeight="1" x14ac:dyDescent="0.25">
      <c r="A26" s="191"/>
      <c r="B26" s="191"/>
      <c r="C26" s="191"/>
      <c r="D26" s="193"/>
      <c r="E26" s="77" t="s">
        <v>154</v>
      </c>
      <c r="F26" s="78" t="s">
        <v>140</v>
      </c>
      <c r="G26" s="16">
        <v>3432</v>
      </c>
      <c r="H26" s="16">
        <v>3164.2</v>
      </c>
      <c r="I26" s="16">
        <v>3576.6</v>
      </c>
      <c r="J26" s="16">
        <v>3190.4</v>
      </c>
      <c r="K26" s="16">
        <v>4064.7</v>
      </c>
      <c r="L26" s="16">
        <v>4207.3999999999996</v>
      </c>
      <c r="M26" s="16">
        <v>4207.3999999999996</v>
      </c>
      <c r="N26" s="16">
        <v>4207.3999999999996</v>
      </c>
      <c r="O26" s="62"/>
    </row>
    <row r="27" spans="1:15" s="2" customFormat="1" x14ac:dyDescent="0.25">
      <c r="A27" s="181" t="s">
        <v>4</v>
      </c>
      <c r="B27" s="181" t="s">
        <v>9</v>
      </c>
      <c r="C27" s="181" t="s">
        <v>34</v>
      </c>
      <c r="D27" s="188" t="s">
        <v>160</v>
      </c>
      <c r="E27" s="77" t="s">
        <v>161</v>
      </c>
      <c r="F27" s="78" t="s">
        <v>162</v>
      </c>
      <c r="G27" s="57"/>
      <c r="H27" s="57"/>
      <c r="I27" s="57">
        <v>15</v>
      </c>
      <c r="J27" s="57">
        <v>15</v>
      </c>
      <c r="K27" s="57">
        <v>15</v>
      </c>
      <c r="L27" s="57">
        <v>15</v>
      </c>
      <c r="M27" s="57">
        <v>15</v>
      </c>
      <c r="N27" s="57">
        <v>15</v>
      </c>
    </row>
    <row r="28" spans="1:15" s="2" customFormat="1" ht="54" customHeight="1" x14ac:dyDescent="0.25">
      <c r="A28" s="181"/>
      <c r="B28" s="181"/>
      <c r="C28" s="181"/>
      <c r="D28" s="189"/>
      <c r="E28" s="77" t="s">
        <v>139</v>
      </c>
      <c r="F28" s="78" t="s">
        <v>140</v>
      </c>
      <c r="G28" s="63"/>
      <c r="H28" s="63"/>
      <c r="I28" s="63">
        <v>2171.5</v>
      </c>
      <c r="J28" s="63">
        <v>2259.9</v>
      </c>
      <c r="K28" s="63">
        <v>2879.2</v>
      </c>
      <c r="L28" s="63">
        <v>2980.3</v>
      </c>
      <c r="M28" s="63">
        <v>2980.3</v>
      </c>
      <c r="N28" s="63">
        <v>2980.3</v>
      </c>
    </row>
    <row r="29" spans="1:15" x14ac:dyDescent="0.25">
      <c r="A29" s="181" t="s">
        <v>4</v>
      </c>
      <c r="B29" s="181" t="s">
        <v>7</v>
      </c>
      <c r="C29" s="186" t="s">
        <v>34</v>
      </c>
      <c r="D29" s="192" t="s">
        <v>163</v>
      </c>
      <c r="E29" s="77" t="s">
        <v>164</v>
      </c>
      <c r="F29" s="78" t="s">
        <v>157</v>
      </c>
      <c r="G29" s="16">
        <v>14750</v>
      </c>
      <c r="H29" s="16">
        <v>16466</v>
      </c>
      <c r="I29" s="16">
        <v>16566</v>
      </c>
      <c r="J29" s="16">
        <v>19499</v>
      </c>
      <c r="K29" s="16">
        <v>19549</v>
      </c>
      <c r="L29" s="16">
        <v>19699</v>
      </c>
      <c r="M29" s="16">
        <v>19699</v>
      </c>
      <c r="N29" s="16">
        <v>19699</v>
      </c>
    </row>
    <row r="30" spans="1:15" ht="22.5" customHeight="1" x14ac:dyDescent="0.25">
      <c r="A30" s="181"/>
      <c r="B30" s="181"/>
      <c r="C30" s="186"/>
      <c r="D30" s="192"/>
      <c r="E30" s="77" t="s">
        <v>139</v>
      </c>
      <c r="F30" s="78" t="s">
        <v>140</v>
      </c>
      <c r="G30" s="16">
        <v>1166.5999999999999</v>
      </c>
      <c r="H30" s="16">
        <v>1194.5</v>
      </c>
      <c r="I30" s="16">
        <v>1275.2</v>
      </c>
      <c r="J30" s="16">
        <v>1322.2</v>
      </c>
      <c r="K30" s="16">
        <v>1643.5</v>
      </c>
      <c r="L30" s="16">
        <v>1733.1</v>
      </c>
      <c r="M30" s="16">
        <v>1733.1</v>
      </c>
      <c r="N30" s="16">
        <v>1733.1</v>
      </c>
    </row>
    <row r="31" spans="1:15" x14ac:dyDescent="0.25">
      <c r="A31" s="181" t="s">
        <v>4</v>
      </c>
      <c r="B31" s="181" t="s">
        <v>7</v>
      </c>
      <c r="C31" s="186" t="s">
        <v>34</v>
      </c>
      <c r="D31" s="192" t="s">
        <v>165</v>
      </c>
      <c r="E31" s="77" t="s">
        <v>166</v>
      </c>
      <c r="F31" s="78" t="s">
        <v>162</v>
      </c>
      <c r="G31" s="16">
        <v>25</v>
      </c>
      <c r="H31" s="16">
        <v>25</v>
      </c>
      <c r="I31" s="16">
        <v>26</v>
      </c>
      <c r="J31" s="16">
        <v>26</v>
      </c>
      <c r="K31" s="16">
        <v>26</v>
      </c>
      <c r="L31" s="16">
        <v>26</v>
      </c>
      <c r="M31" s="16">
        <v>26</v>
      </c>
      <c r="N31" s="16">
        <v>26</v>
      </c>
    </row>
    <row r="32" spans="1:15" ht="24" customHeight="1" x14ac:dyDescent="0.25">
      <c r="A32" s="191"/>
      <c r="B32" s="191"/>
      <c r="C32" s="197"/>
      <c r="D32" s="192"/>
      <c r="E32" s="77" t="s">
        <v>139</v>
      </c>
      <c r="F32" s="78" t="s">
        <v>167</v>
      </c>
      <c r="G32" s="64">
        <v>761.6</v>
      </c>
      <c r="H32" s="64">
        <v>779.8</v>
      </c>
      <c r="I32" s="64">
        <v>832.6</v>
      </c>
      <c r="J32" s="64">
        <v>863.2</v>
      </c>
      <c r="K32" s="64">
        <v>1073.0999999999999</v>
      </c>
      <c r="L32" s="64">
        <v>1131.5</v>
      </c>
      <c r="M32" s="64">
        <v>1131.5</v>
      </c>
      <c r="N32" s="64">
        <v>1131.5</v>
      </c>
    </row>
    <row r="33" spans="1:15" ht="25.5" customHeight="1" x14ac:dyDescent="0.25">
      <c r="A33" s="195" t="s">
        <v>4</v>
      </c>
      <c r="B33" s="195" t="s">
        <v>7</v>
      </c>
      <c r="C33" s="195" t="s">
        <v>34</v>
      </c>
      <c r="D33" s="188" t="s">
        <v>168</v>
      </c>
      <c r="E33" s="77" t="s">
        <v>169</v>
      </c>
      <c r="F33" s="78" t="s">
        <v>162</v>
      </c>
      <c r="G33" s="16">
        <v>13958</v>
      </c>
      <c r="H33" s="16">
        <v>14200</v>
      </c>
      <c r="I33" s="16">
        <v>14330</v>
      </c>
      <c r="J33" s="16">
        <v>14630</v>
      </c>
      <c r="K33" s="16">
        <v>14680</v>
      </c>
      <c r="L33" s="16">
        <v>14730</v>
      </c>
      <c r="M33" s="16">
        <v>14730</v>
      </c>
      <c r="N33" s="16">
        <v>14730</v>
      </c>
    </row>
    <row r="34" spans="1:15" ht="30.95" customHeight="1" x14ac:dyDescent="0.25">
      <c r="A34" s="196"/>
      <c r="B34" s="196"/>
      <c r="C34" s="196"/>
      <c r="D34" s="189"/>
      <c r="E34" s="77" t="s">
        <v>139</v>
      </c>
      <c r="F34" s="78" t="s">
        <v>167</v>
      </c>
      <c r="G34" s="64">
        <v>482</v>
      </c>
      <c r="H34" s="64">
        <v>493.6</v>
      </c>
      <c r="I34" s="64">
        <v>527</v>
      </c>
      <c r="J34" s="64">
        <v>546.29999999999995</v>
      </c>
      <c r="K34" s="64">
        <v>679.2</v>
      </c>
      <c r="L34" s="64">
        <v>716.2</v>
      </c>
      <c r="M34" s="64">
        <v>716.2</v>
      </c>
      <c r="N34" s="64">
        <v>716.2</v>
      </c>
      <c r="O34" s="62"/>
    </row>
    <row r="35" spans="1:15" s="65" customFormat="1" x14ac:dyDescent="0.25">
      <c r="A35" s="49" t="s">
        <v>4</v>
      </c>
      <c r="B35" s="50">
        <v>3</v>
      </c>
      <c r="C35" s="50"/>
      <c r="D35" s="194" t="s">
        <v>10</v>
      </c>
      <c r="E35" s="194"/>
      <c r="F35" s="194"/>
      <c r="G35" s="194"/>
      <c r="H35" s="194"/>
      <c r="I35" s="194"/>
      <c r="J35" s="194"/>
      <c r="K35" s="194"/>
      <c r="L35" s="75"/>
      <c r="M35" s="75"/>
      <c r="N35" s="75"/>
    </row>
    <row r="36" spans="1:15" s="2" customFormat="1" x14ac:dyDescent="0.25">
      <c r="A36" s="181" t="s">
        <v>4</v>
      </c>
      <c r="B36" s="181" t="s">
        <v>9</v>
      </c>
      <c r="C36" s="181" t="s">
        <v>34</v>
      </c>
      <c r="D36" s="188" t="s">
        <v>160</v>
      </c>
      <c r="E36" s="77" t="s">
        <v>170</v>
      </c>
      <c r="F36" s="78" t="s">
        <v>162</v>
      </c>
      <c r="G36" s="57">
        <v>14</v>
      </c>
      <c r="H36" s="57"/>
      <c r="I36" s="57"/>
      <c r="J36" s="57"/>
      <c r="K36" s="57"/>
      <c r="L36" s="57"/>
      <c r="M36" s="57"/>
      <c r="N36" s="57"/>
    </row>
    <row r="37" spans="1:15" s="2" customFormat="1" ht="54" customHeight="1" x14ac:dyDescent="0.25">
      <c r="A37" s="181"/>
      <c r="B37" s="181"/>
      <c r="C37" s="181"/>
      <c r="D37" s="189"/>
      <c r="E37" s="77" t="s">
        <v>139</v>
      </c>
      <c r="F37" s="78" t="s">
        <v>140</v>
      </c>
      <c r="G37" s="63">
        <v>4228.2</v>
      </c>
      <c r="H37" s="63"/>
      <c r="I37" s="63"/>
      <c r="J37" s="63"/>
      <c r="K37" s="63"/>
      <c r="L37" s="63"/>
      <c r="M37" s="63"/>
      <c r="N37" s="63"/>
    </row>
    <row r="38" spans="1:15" s="2" customFormat="1" x14ac:dyDescent="0.25">
      <c r="A38" s="181" t="s">
        <v>4</v>
      </c>
      <c r="B38" s="181" t="s">
        <v>9</v>
      </c>
      <c r="C38" s="181" t="s">
        <v>34</v>
      </c>
      <c r="D38" s="190" t="s">
        <v>171</v>
      </c>
      <c r="E38" s="77" t="s">
        <v>172</v>
      </c>
      <c r="F38" s="78" t="s">
        <v>150</v>
      </c>
      <c r="G38" s="57">
        <v>5</v>
      </c>
      <c r="H38" s="57"/>
      <c r="I38" s="57"/>
      <c r="J38" s="57"/>
      <c r="K38" s="57"/>
      <c r="L38" s="57"/>
      <c r="M38" s="57"/>
      <c r="N38" s="57"/>
    </row>
    <row r="39" spans="1:15" s="2" customFormat="1" ht="45.6" customHeight="1" x14ac:dyDescent="0.25">
      <c r="A39" s="191"/>
      <c r="B39" s="191"/>
      <c r="C39" s="191"/>
      <c r="D39" s="198"/>
      <c r="E39" s="77" t="s">
        <v>139</v>
      </c>
      <c r="F39" s="78" t="s">
        <v>140</v>
      </c>
      <c r="G39" s="16">
        <v>746.2</v>
      </c>
      <c r="H39" s="16"/>
      <c r="I39" s="16"/>
      <c r="J39" s="16"/>
      <c r="K39" s="16"/>
      <c r="L39" s="16"/>
      <c r="M39" s="16"/>
      <c r="N39" s="16"/>
      <c r="O39" s="66"/>
    </row>
    <row r="40" spans="1:15" ht="25.5" customHeight="1" x14ac:dyDescent="0.25">
      <c r="A40" s="49" t="s">
        <v>4</v>
      </c>
      <c r="B40" s="50">
        <v>4</v>
      </c>
      <c r="C40" s="51"/>
      <c r="D40" s="169" t="s">
        <v>12</v>
      </c>
      <c r="E40" s="169"/>
      <c r="F40" s="169"/>
      <c r="G40" s="169"/>
      <c r="H40" s="169"/>
      <c r="I40" s="169"/>
      <c r="J40" s="169"/>
      <c r="K40" s="169"/>
      <c r="L40" s="76"/>
      <c r="M40" s="76"/>
      <c r="N40" s="76"/>
    </row>
    <row r="41" spans="1:15" x14ac:dyDescent="0.25">
      <c r="A41" s="181" t="s">
        <v>4</v>
      </c>
      <c r="B41" s="181" t="s">
        <v>11</v>
      </c>
      <c r="C41" s="186" t="s">
        <v>34</v>
      </c>
      <c r="D41" s="188" t="s">
        <v>173</v>
      </c>
      <c r="E41" s="77" t="s">
        <v>174</v>
      </c>
      <c r="F41" s="78" t="s">
        <v>175</v>
      </c>
      <c r="G41" s="63">
        <v>19.779199999999999</v>
      </c>
      <c r="H41" s="63"/>
      <c r="I41" s="63"/>
      <c r="J41" s="63"/>
      <c r="K41" s="63"/>
      <c r="L41" s="63"/>
      <c r="M41" s="63"/>
      <c r="N41" s="63"/>
    </row>
    <row r="42" spans="1:15" ht="33" customHeight="1" x14ac:dyDescent="0.25">
      <c r="A42" s="181"/>
      <c r="B42" s="181"/>
      <c r="C42" s="186"/>
      <c r="D42" s="189"/>
      <c r="E42" s="77" t="s">
        <v>139</v>
      </c>
      <c r="F42" s="78" t="s">
        <v>140</v>
      </c>
      <c r="G42" s="16">
        <v>22752.5</v>
      </c>
      <c r="H42" s="16"/>
      <c r="I42" s="16"/>
      <c r="J42" s="16"/>
      <c r="K42" s="16"/>
      <c r="L42" s="16"/>
      <c r="M42" s="16"/>
      <c r="N42" s="16"/>
    </row>
    <row r="43" spans="1:15" x14ac:dyDescent="0.25">
      <c r="A43" s="181" t="s">
        <v>4</v>
      </c>
      <c r="B43" s="181" t="s">
        <v>11</v>
      </c>
      <c r="C43" s="186" t="s">
        <v>34</v>
      </c>
      <c r="D43" s="188" t="s">
        <v>176</v>
      </c>
      <c r="E43" s="77" t="s">
        <v>177</v>
      </c>
      <c r="F43" s="78" t="s">
        <v>162</v>
      </c>
      <c r="G43" s="16">
        <v>10152</v>
      </c>
      <c r="H43" s="16"/>
      <c r="I43" s="16"/>
      <c r="J43" s="16"/>
      <c r="K43" s="16"/>
      <c r="L43" s="16"/>
      <c r="M43" s="16"/>
      <c r="N43" s="16"/>
    </row>
    <row r="44" spans="1:15" ht="44.1" customHeight="1" x14ac:dyDescent="0.25">
      <c r="A44" s="181"/>
      <c r="B44" s="181"/>
      <c r="C44" s="186"/>
      <c r="D44" s="189"/>
      <c r="E44" s="77" t="s">
        <v>139</v>
      </c>
      <c r="F44" s="78" t="s">
        <v>140</v>
      </c>
      <c r="G44" s="16">
        <v>5086</v>
      </c>
      <c r="H44" s="16"/>
      <c r="I44" s="16"/>
      <c r="J44" s="16"/>
      <c r="K44" s="16"/>
      <c r="L44" s="16"/>
      <c r="M44" s="16"/>
      <c r="N44" s="16"/>
      <c r="O44" s="62"/>
    </row>
    <row r="45" spans="1:15" x14ac:dyDescent="0.25">
      <c r="D45" s="2"/>
      <c r="E45" s="83"/>
      <c r="F45" s="83"/>
      <c r="G45" s="2"/>
      <c r="H45" s="2"/>
      <c r="I45" s="84"/>
      <c r="J45" s="2"/>
      <c r="K45" s="2"/>
      <c r="L45" s="2"/>
      <c r="M45" s="2"/>
      <c r="N45" s="2"/>
    </row>
    <row r="46" spans="1:15" x14ac:dyDescent="0.25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5" x14ac:dyDescent="0.25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mergeCells count="82">
    <mergeCell ref="B36:B37"/>
    <mergeCell ref="A43:A44"/>
    <mergeCell ref="B43:B44"/>
    <mergeCell ref="C43:C44"/>
    <mergeCell ref="D43:D44"/>
    <mergeCell ref="A38:A39"/>
    <mergeCell ref="B38:B39"/>
    <mergeCell ref="C38:C39"/>
    <mergeCell ref="D38:D39"/>
    <mergeCell ref="D40:K40"/>
    <mergeCell ref="A41:A42"/>
    <mergeCell ref="B41:B42"/>
    <mergeCell ref="C41:C42"/>
    <mergeCell ref="D41:D42"/>
    <mergeCell ref="C36:C37"/>
    <mergeCell ref="D36:D37"/>
    <mergeCell ref="C29:C30"/>
    <mergeCell ref="D29:D30"/>
    <mergeCell ref="A31:A32"/>
    <mergeCell ref="B31:B32"/>
    <mergeCell ref="C31:C32"/>
    <mergeCell ref="D31:D32"/>
    <mergeCell ref="A36:A37"/>
    <mergeCell ref="A25:A26"/>
    <mergeCell ref="B25:B26"/>
    <mergeCell ref="C25:C26"/>
    <mergeCell ref="D25:D26"/>
    <mergeCell ref="A27:A28"/>
    <mergeCell ref="B27:B28"/>
    <mergeCell ref="C27:C28"/>
    <mergeCell ref="D27:D28"/>
    <mergeCell ref="A33:A34"/>
    <mergeCell ref="B33:B34"/>
    <mergeCell ref="C33:C34"/>
    <mergeCell ref="D33:D34"/>
    <mergeCell ref="D35:K35"/>
    <mergeCell ref="A29:A30"/>
    <mergeCell ref="B29:B30"/>
    <mergeCell ref="C16:C17"/>
    <mergeCell ref="D16:D17"/>
    <mergeCell ref="A23:A24"/>
    <mergeCell ref="B23:B24"/>
    <mergeCell ref="C23:C24"/>
    <mergeCell ref="D23:D24"/>
    <mergeCell ref="D18:K18"/>
    <mergeCell ref="A21:A22"/>
    <mergeCell ref="B21:B22"/>
    <mergeCell ref="C21:C22"/>
    <mergeCell ref="D21:D22"/>
    <mergeCell ref="A19:A20"/>
    <mergeCell ref="B19:B20"/>
    <mergeCell ref="C19:C20"/>
    <mergeCell ref="D19:D20"/>
    <mergeCell ref="A16:A17"/>
    <mergeCell ref="D9:K9"/>
    <mergeCell ref="A10:A11"/>
    <mergeCell ref="B10:B11"/>
    <mergeCell ref="C10:C11"/>
    <mergeCell ref="D10:D11"/>
    <mergeCell ref="B12:B13"/>
    <mergeCell ref="C12:C13"/>
    <mergeCell ref="D12:D13"/>
    <mergeCell ref="A14:A15"/>
    <mergeCell ref="B14:B15"/>
    <mergeCell ref="C14:C15"/>
    <mergeCell ref="D14:D15"/>
    <mergeCell ref="B16:B17"/>
    <mergeCell ref="N7:N8"/>
    <mergeCell ref="A5:K5"/>
    <mergeCell ref="A7:B7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12:A13"/>
  </mergeCells>
  <pageMargins left="0.39370078740157483" right="0.19685039370078741" top="0.78740157480314965" bottom="0.78740157480314965" header="0.31496062992125984" footer="0.31496062992125984"/>
  <pageSetup paperSize="9" scale="83" fitToHeight="0" orientation="landscape" horizontalDpi="180" verticalDpi="180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60"/>
  <sheetViews>
    <sheetView zoomScaleNormal="100" workbookViewId="0">
      <pane xSplit="5" ySplit="8" topLeftCell="G24" activePane="bottomRight" state="frozen"/>
      <selection pane="topRight" activeCell="F1" sqref="F1"/>
      <selection pane="bottomLeft" activeCell="A10" sqref="A10"/>
      <selection pane="bottomRight" activeCell="E27" sqref="E27"/>
    </sheetView>
  </sheetViews>
  <sheetFormatPr defaultColWidth="9.140625" defaultRowHeight="15" x14ac:dyDescent="0.25"/>
  <cols>
    <col min="1" max="4" width="3.42578125" style="2" customWidth="1"/>
    <col min="5" max="5" width="32" style="2" customWidth="1"/>
    <col min="6" max="6" width="30.5703125" style="2" customWidth="1"/>
    <col min="7" max="7" width="5.140625" style="2" customWidth="1"/>
    <col min="8" max="9" width="4" style="2" customWidth="1"/>
    <col min="10" max="10" width="9.5703125" style="2" customWidth="1"/>
    <col min="11" max="11" width="8.42578125" style="2" customWidth="1"/>
    <col min="12" max="12" width="9.7109375" style="2" customWidth="1"/>
    <col min="13" max="13" width="8.42578125" style="2" customWidth="1"/>
    <col min="14" max="15" width="8.5703125" style="2" customWidth="1"/>
    <col min="16" max="19" width="8.42578125" style="2" customWidth="1"/>
    <col min="20" max="16384" width="9.140625" style="18"/>
  </cols>
  <sheetData>
    <row r="1" spans="1:19" ht="14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7"/>
      <c r="P1" s="80" t="s">
        <v>35</v>
      </c>
      <c r="Q1" s="1"/>
      <c r="R1" s="1"/>
      <c r="S1" s="1"/>
    </row>
    <row r="2" spans="1:19" ht="14.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7"/>
      <c r="P2" s="80" t="s">
        <v>0</v>
      </c>
      <c r="Q2" s="1"/>
      <c r="R2" s="1"/>
      <c r="S2" s="1"/>
    </row>
    <row r="3" spans="1:19" ht="14.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0"/>
      <c r="P3" s="20" t="s">
        <v>180</v>
      </c>
      <c r="Q3" s="1"/>
      <c r="R3" s="1"/>
      <c r="S3" s="1"/>
    </row>
    <row r="4" spans="1:19" ht="3.75" customHeight="1" x14ac:dyDescent="0.35">
      <c r="A4" s="1"/>
      <c r="B4" s="1"/>
      <c r="C4" s="1"/>
      <c r="D4" s="26"/>
      <c r="E4" s="26"/>
      <c r="F4" s="26"/>
      <c r="G4" s="26"/>
      <c r="H4" s="26"/>
      <c r="I4" s="26"/>
      <c r="J4" s="26"/>
      <c r="K4" s="26"/>
      <c r="L4" s="21"/>
      <c r="M4" s="21"/>
      <c r="N4" s="26"/>
      <c r="O4" s="26"/>
      <c r="P4" s="21"/>
      <c r="Q4" s="21"/>
      <c r="R4" s="21"/>
      <c r="S4" s="21"/>
    </row>
    <row r="5" spans="1:19" ht="14.1" customHeight="1" x14ac:dyDescent="0.25">
      <c r="A5" s="215" t="s">
        <v>105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81"/>
      <c r="R5" s="81"/>
      <c r="S5" s="68"/>
    </row>
    <row r="6" spans="1:19" ht="7.5" customHeight="1" x14ac:dyDescent="0.35">
      <c r="A6" s="1"/>
      <c r="B6" s="1"/>
      <c r="C6" s="1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2" customFormat="1" ht="44.25" customHeight="1" x14ac:dyDescent="0.25">
      <c r="A7" s="171" t="s">
        <v>1</v>
      </c>
      <c r="B7" s="171"/>
      <c r="C7" s="171"/>
      <c r="D7" s="171"/>
      <c r="E7" s="171" t="s">
        <v>36</v>
      </c>
      <c r="F7" s="171" t="s">
        <v>37</v>
      </c>
      <c r="G7" s="171" t="s">
        <v>38</v>
      </c>
      <c r="H7" s="171"/>
      <c r="I7" s="171"/>
      <c r="J7" s="171"/>
      <c r="K7" s="171"/>
      <c r="L7" s="171" t="s">
        <v>39</v>
      </c>
      <c r="M7" s="171"/>
      <c r="N7" s="171"/>
      <c r="O7" s="171"/>
      <c r="P7" s="171"/>
      <c r="Q7" s="171"/>
      <c r="R7" s="171"/>
      <c r="S7" s="171"/>
    </row>
    <row r="8" spans="1:19" s="2" customFormat="1" ht="22.5" customHeight="1" x14ac:dyDescent="0.25">
      <c r="A8" s="45" t="s">
        <v>2</v>
      </c>
      <c r="B8" s="45" t="s">
        <v>3</v>
      </c>
      <c r="C8" s="45" t="s">
        <v>13</v>
      </c>
      <c r="D8" s="45" t="s">
        <v>14</v>
      </c>
      <c r="E8" s="172" t="s">
        <v>31</v>
      </c>
      <c r="F8" s="171"/>
      <c r="G8" s="45" t="s">
        <v>32</v>
      </c>
      <c r="H8" s="45" t="s">
        <v>40</v>
      </c>
      <c r="I8" s="45" t="s">
        <v>41</v>
      </c>
      <c r="J8" s="45" t="s">
        <v>42</v>
      </c>
      <c r="K8" s="45" t="s">
        <v>43</v>
      </c>
      <c r="L8" s="45" t="s">
        <v>33</v>
      </c>
      <c r="M8" s="45" t="s">
        <v>72</v>
      </c>
      <c r="N8" s="45" t="s">
        <v>74</v>
      </c>
      <c r="O8" s="45" t="s">
        <v>75</v>
      </c>
      <c r="P8" s="45" t="s">
        <v>76</v>
      </c>
      <c r="Q8" s="79" t="s">
        <v>129</v>
      </c>
      <c r="R8" s="79" t="s">
        <v>178</v>
      </c>
      <c r="S8" s="45" t="s">
        <v>179</v>
      </c>
    </row>
    <row r="9" spans="1:19" s="2" customFormat="1" ht="12.95" customHeight="1" x14ac:dyDescent="0.25">
      <c r="A9" s="208" t="s">
        <v>4</v>
      </c>
      <c r="B9" s="208" t="s">
        <v>44</v>
      </c>
      <c r="C9" s="208"/>
      <c r="D9" s="208"/>
      <c r="E9" s="206" t="s">
        <v>81</v>
      </c>
      <c r="F9" s="35" t="s">
        <v>45</v>
      </c>
      <c r="G9" s="60"/>
      <c r="H9" s="60"/>
      <c r="I9" s="60"/>
      <c r="J9" s="60"/>
      <c r="K9" s="60"/>
      <c r="L9" s="22">
        <f t="shared" ref="L9" si="0">SUM(L11:L11)</f>
        <v>122420.42000000001</v>
      </c>
      <c r="M9" s="22">
        <f>SUM(M10:M11)</f>
        <v>95530.4</v>
      </c>
      <c r="N9" s="22">
        <f t="shared" ref="N9" si="1">SUM(N10:N11)</f>
        <v>96438.9</v>
      </c>
      <c r="O9" s="22">
        <f>SUM(O10:O11)</f>
        <v>97461.299999999988</v>
      </c>
      <c r="P9" s="22">
        <f>SUM(P10:P11)</f>
        <v>122289.80000000002</v>
      </c>
      <c r="Q9" s="22">
        <f t="shared" ref="Q9:R9" si="2">SUM(Q10:Q11)</f>
        <v>128241.80000000002</v>
      </c>
      <c r="R9" s="22">
        <f t="shared" si="2"/>
        <v>127420.60000000002</v>
      </c>
      <c r="S9" s="22">
        <f>SUM(S10:S11)</f>
        <v>127420.60000000002</v>
      </c>
    </row>
    <row r="10" spans="1:19" s="2" customFormat="1" ht="46.5" customHeight="1" x14ac:dyDescent="0.25">
      <c r="A10" s="208"/>
      <c r="B10" s="208"/>
      <c r="C10" s="208"/>
      <c r="D10" s="208"/>
      <c r="E10" s="206"/>
      <c r="F10" s="35" t="s">
        <v>102</v>
      </c>
      <c r="G10" s="39" t="s">
        <v>90</v>
      </c>
      <c r="H10" s="60"/>
      <c r="I10" s="60"/>
      <c r="J10" s="60"/>
      <c r="K10" s="60"/>
      <c r="L10" s="22">
        <f>L46+L47</f>
        <v>0</v>
      </c>
      <c r="M10" s="22">
        <f>M22</f>
        <v>3199.7999999999997</v>
      </c>
      <c r="N10" s="22">
        <f t="shared" ref="N10:P10" si="3">N22</f>
        <v>3.4</v>
      </c>
      <c r="O10" s="22">
        <f t="shared" si="3"/>
        <v>0</v>
      </c>
      <c r="P10" s="22">
        <f t="shared" si="3"/>
        <v>0</v>
      </c>
      <c r="Q10" s="22">
        <f t="shared" ref="Q10:S10" si="4">Q22</f>
        <v>0</v>
      </c>
      <c r="R10" s="22">
        <f t="shared" si="4"/>
        <v>0</v>
      </c>
      <c r="S10" s="22">
        <f t="shared" si="4"/>
        <v>0</v>
      </c>
    </row>
    <row r="11" spans="1:19" s="2" customFormat="1" ht="63" x14ac:dyDescent="0.25">
      <c r="A11" s="208"/>
      <c r="B11" s="208"/>
      <c r="C11" s="208"/>
      <c r="D11" s="208"/>
      <c r="E11" s="206"/>
      <c r="F11" s="35" t="s">
        <v>104</v>
      </c>
      <c r="G11" s="39" t="s">
        <v>34</v>
      </c>
      <c r="H11" s="60"/>
      <c r="I11" s="60"/>
      <c r="J11" s="60"/>
      <c r="K11" s="60"/>
      <c r="L11" s="22">
        <f>L12+L21+L52+L48</f>
        <v>122420.42000000001</v>
      </c>
      <c r="M11" s="22">
        <f>M12+M23+M52+M48</f>
        <v>92330.599999999991</v>
      </c>
      <c r="N11" s="22">
        <f>N12+N23+N52+N48</f>
        <v>96435.5</v>
      </c>
      <c r="O11" s="22">
        <f>O12+O23+O52+O48</f>
        <v>97461.299999999988</v>
      </c>
      <c r="P11" s="22">
        <f>P12+P23+P52+P48</f>
        <v>122289.80000000002</v>
      </c>
      <c r="Q11" s="22">
        <f t="shared" ref="Q11:R11" si="5">Q12+Q23+Q52+Q48</f>
        <v>128241.80000000002</v>
      </c>
      <c r="R11" s="22">
        <f t="shared" si="5"/>
        <v>127420.60000000002</v>
      </c>
      <c r="S11" s="22">
        <f>S12+S23+S52+S48</f>
        <v>127420.60000000002</v>
      </c>
    </row>
    <row r="12" spans="1:19" s="2" customFormat="1" ht="12.95" customHeight="1" x14ac:dyDescent="0.25">
      <c r="A12" s="208" t="s">
        <v>4</v>
      </c>
      <c r="B12" s="208" t="s">
        <v>5</v>
      </c>
      <c r="C12" s="208"/>
      <c r="D12" s="208"/>
      <c r="E12" s="206" t="s">
        <v>6</v>
      </c>
      <c r="F12" s="35" t="s">
        <v>45</v>
      </c>
      <c r="G12" s="60"/>
      <c r="H12" s="60"/>
      <c r="I12" s="60"/>
      <c r="J12" s="60"/>
      <c r="K12" s="60"/>
      <c r="L12" s="22">
        <f>L13</f>
        <v>21478.719999999998</v>
      </c>
      <c r="M12" s="22">
        <f t="shared" ref="M12:S12" si="6">M13</f>
        <v>23211.599999999999</v>
      </c>
      <c r="N12" s="22">
        <f t="shared" si="6"/>
        <v>24205.3</v>
      </c>
      <c r="O12" s="22">
        <f t="shared" si="6"/>
        <v>24241.200000000001</v>
      </c>
      <c r="P12" s="22">
        <f t="shared" si="6"/>
        <v>31560.100000000002</v>
      </c>
      <c r="Q12" s="22">
        <f t="shared" si="6"/>
        <v>33511.300000000003</v>
      </c>
      <c r="R12" s="22">
        <f t="shared" si="6"/>
        <v>33417.800000000003</v>
      </c>
      <c r="S12" s="22">
        <f t="shared" si="6"/>
        <v>33417.800000000003</v>
      </c>
    </row>
    <row r="13" spans="1:19" s="2" customFormat="1" ht="67.5" x14ac:dyDescent="0.25">
      <c r="A13" s="208"/>
      <c r="B13" s="208"/>
      <c r="C13" s="208"/>
      <c r="D13" s="208"/>
      <c r="E13" s="206"/>
      <c r="F13" s="42" t="s">
        <v>104</v>
      </c>
      <c r="G13" s="40" t="s">
        <v>34</v>
      </c>
      <c r="H13" s="55"/>
      <c r="I13" s="55"/>
      <c r="J13" s="55"/>
      <c r="K13" s="55"/>
      <c r="L13" s="16">
        <f>SUM(L14:L15)</f>
        <v>21478.719999999998</v>
      </c>
      <c r="M13" s="16">
        <f>M14+M15+M17+M18+M20</f>
        <v>23211.599999999999</v>
      </c>
      <c r="N13" s="16">
        <f>SUM(N14:N20)</f>
        <v>24205.3</v>
      </c>
      <c r="O13" s="16">
        <f t="shared" ref="O13:P13" si="7">SUM(O14:O20)</f>
        <v>24241.200000000001</v>
      </c>
      <c r="P13" s="16">
        <f t="shared" si="7"/>
        <v>31560.100000000002</v>
      </c>
      <c r="Q13" s="16">
        <f t="shared" ref="Q13:S13" si="8">SUM(Q14:Q20)</f>
        <v>33511.300000000003</v>
      </c>
      <c r="R13" s="16">
        <f t="shared" si="8"/>
        <v>33417.800000000003</v>
      </c>
      <c r="S13" s="16">
        <f t="shared" si="8"/>
        <v>33417.800000000003</v>
      </c>
    </row>
    <row r="14" spans="1:19" s="2" customFormat="1" ht="57" customHeight="1" x14ac:dyDescent="0.25">
      <c r="A14" s="37" t="s">
        <v>4</v>
      </c>
      <c r="B14" s="37" t="s">
        <v>5</v>
      </c>
      <c r="C14" s="37" t="s">
        <v>15</v>
      </c>
      <c r="D14" s="37"/>
      <c r="E14" s="42" t="s">
        <v>16</v>
      </c>
      <c r="F14" s="33" t="s">
        <v>104</v>
      </c>
      <c r="G14" s="40" t="s">
        <v>34</v>
      </c>
      <c r="H14" s="40" t="s">
        <v>21</v>
      </c>
      <c r="I14" s="40" t="s">
        <v>15</v>
      </c>
      <c r="J14" s="40" t="s">
        <v>48</v>
      </c>
      <c r="K14" s="6" t="s">
        <v>46</v>
      </c>
      <c r="L14" s="19">
        <v>21395.8</v>
      </c>
      <c r="M14" s="19">
        <v>23075.5</v>
      </c>
      <c r="N14" s="19">
        <v>24086.1</v>
      </c>
      <c r="O14" s="19">
        <v>24146.799999999999</v>
      </c>
      <c r="P14" s="19">
        <v>31465.7</v>
      </c>
      <c r="Q14" s="19">
        <v>33416.9</v>
      </c>
      <c r="R14" s="19">
        <v>33416.9</v>
      </c>
      <c r="S14" s="19">
        <v>33416.9</v>
      </c>
    </row>
    <row r="15" spans="1:19" s="2" customFormat="1" ht="14.45" customHeight="1" x14ac:dyDescent="0.25">
      <c r="A15" s="195" t="s">
        <v>4</v>
      </c>
      <c r="B15" s="195" t="s">
        <v>5</v>
      </c>
      <c r="C15" s="195" t="s">
        <v>15</v>
      </c>
      <c r="D15" s="195" t="s">
        <v>15</v>
      </c>
      <c r="E15" s="188" t="s">
        <v>94</v>
      </c>
      <c r="F15" s="188" t="s">
        <v>104</v>
      </c>
      <c r="G15" s="195" t="s">
        <v>34</v>
      </c>
      <c r="H15" s="195" t="s">
        <v>21</v>
      </c>
      <c r="I15" s="195" t="s">
        <v>15</v>
      </c>
      <c r="J15" s="195" t="s">
        <v>82</v>
      </c>
      <c r="K15" s="213" t="s">
        <v>47</v>
      </c>
      <c r="L15" s="199">
        <v>82.92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</row>
    <row r="16" spans="1:19" s="2" customFormat="1" ht="14.1" customHeight="1" x14ac:dyDescent="0.25">
      <c r="A16" s="210"/>
      <c r="B16" s="210"/>
      <c r="C16" s="210"/>
      <c r="D16" s="210"/>
      <c r="E16" s="207"/>
      <c r="F16" s="207"/>
      <c r="G16" s="196"/>
      <c r="H16" s="196"/>
      <c r="I16" s="196"/>
      <c r="J16" s="196"/>
      <c r="K16" s="214"/>
      <c r="L16" s="200"/>
      <c r="M16" s="200"/>
      <c r="N16" s="200"/>
      <c r="O16" s="200"/>
      <c r="P16" s="200"/>
      <c r="Q16" s="200"/>
      <c r="R16" s="200"/>
      <c r="S16" s="200"/>
    </row>
    <row r="17" spans="1:19" s="2" customFormat="1" ht="18.600000000000001" customHeight="1" x14ac:dyDescent="0.25">
      <c r="A17" s="196"/>
      <c r="B17" s="196"/>
      <c r="C17" s="196"/>
      <c r="D17" s="196"/>
      <c r="E17" s="189"/>
      <c r="F17" s="189"/>
      <c r="G17" s="40" t="s">
        <v>34</v>
      </c>
      <c r="H17" s="40" t="s">
        <v>21</v>
      </c>
      <c r="I17" s="40" t="s">
        <v>15</v>
      </c>
      <c r="J17" s="40" t="s">
        <v>109</v>
      </c>
      <c r="K17" s="6" t="s">
        <v>47</v>
      </c>
      <c r="L17" s="16">
        <v>0</v>
      </c>
      <c r="M17" s="16">
        <v>120.8</v>
      </c>
      <c r="N17" s="16">
        <v>119.2</v>
      </c>
      <c r="O17" s="16">
        <v>94.4</v>
      </c>
      <c r="P17" s="16">
        <v>94.4</v>
      </c>
      <c r="Q17" s="16">
        <v>94.4</v>
      </c>
      <c r="R17" s="16">
        <v>0.9</v>
      </c>
      <c r="S17" s="16">
        <v>0.9</v>
      </c>
    </row>
    <row r="18" spans="1:19" s="2" customFormat="1" ht="46.5" customHeight="1" x14ac:dyDescent="0.25">
      <c r="A18" s="38" t="s">
        <v>4</v>
      </c>
      <c r="B18" s="38" t="s">
        <v>5</v>
      </c>
      <c r="C18" s="38" t="s">
        <v>22</v>
      </c>
      <c r="D18" s="38"/>
      <c r="E18" s="34" t="s">
        <v>23</v>
      </c>
      <c r="F18" s="34" t="s">
        <v>104</v>
      </c>
      <c r="G18" s="40" t="s">
        <v>34</v>
      </c>
      <c r="H18" s="40" t="s">
        <v>21</v>
      </c>
      <c r="I18" s="40" t="s">
        <v>15</v>
      </c>
      <c r="J18" s="40" t="s">
        <v>121</v>
      </c>
      <c r="K18" s="6" t="s">
        <v>47</v>
      </c>
      <c r="L18" s="16">
        <v>0</v>
      </c>
      <c r="M18" s="16">
        <v>15.3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</row>
    <row r="19" spans="1:19" s="2" customFormat="1" ht="46.5" customHeight="1" x14ac:dyDescent="0.25">
      <c r="A19" s="38" t="s">
        <v>4</v>
      </c>
      <c r="B19" s="38" t="s">
        <v>5</v>
      </c>
      <c r="C19" s="38" t="s">
        <v>24</v>
      </c>
      <c r="D19" s="38"/>
      <c r="E19" s="34" t="s">
        <v>95</v>
      </c>
      <c r="F19" s="34" t="s">
        <v>104</v>
      </c>
      <c r="G19" s="40" t="s">
        <v>34</v>
      </c>
      <c r="H19" s="40" t="s">
        <v>21</v>
      </c>
      <c r="I19" s="40" t="s">
        <v>15</v>
      </c>
      <c r="J19" s="40" t="s">
        <v>100</v>
      </c>
      <c r="K19" s="6" t="s">
        <v>47</v>
      </c>
      <c r="L19" s="16">
        <v>0</v>
      </c>
      <c r="M19" s="16"/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</row>
    <row r="20" spans="1:19" s="2" customFormat="1" ht="46.5" customHeight="1" x14ac:dyDescent="0.25">
      <c r="A20" s="38" t="s">
        <v>4</v>
      </c>
      <c r="B20" s="38" t="s">
        <v>5</v>
      </c>
      <c r="C20" s="38" t="s">
        <v>106</v>
      </c>
      <c r="D20" s="38"/>
      <c r="E20" s="34" t="s">
        <v>108</v>
      </c>
      <c r="F20" s="34" t="s">
        <v>104</v>
      </c>
      <c r="G20" s="40" t="s">
        <v>34</v>
      </c>
      <c r="H20" s="40" t="s">
        <v>21</v>
      </c>
      <c r="I20" s="40" t="s">
        <v>15</v>
      </c>
      <c r="J20" s="40" t="s">
        <v>110</v>
      </c>
      <c r="K20" s="6" t="s">
        <v>47</v>
      </c>
      <c r="L20" s="16">
        <v>0</v>
      </c>
      <c r="M20" s="16"/>
      <c r="N20" s="16"/>
      <c r="O20" s="16">
        <v>0</v>
      </c>
      <c r="P20" s="16">
        <v>0</v>
      </c>
      <c r="Q20" s="16">
        <v>0</v>
      </c>
      <c r="R20" s="16">
        <v>0</v>
      </c>
      <c r="S20" s="16">
        <v>0</v>
      </c>
    </row>
    <row r="21" spans="1:19" s="2" customFormat="1" ht="15.75" customHeight="1" x14ac:dyDescent="0.25">
      <c r="A21" s="208" t="s">
        <v>4</v>
      </c>
      <c r="B21" s="208" t="s">
        <v>7</v>
      </c>
      <c r="C21" s="181"/>
      <c r="D21" s="181"/>
      <c r="E21" s="206" t="s">
        <v>8</v>
      </c>
      <c r="F21" s="35" t="s">
        <v>45</v>
      </c>
      <c r="G21" s="40"/>
      <c r="H21" s="40"/>
      <c r="I21" s="40"/>
      <c r="J21" s="55"/>
      <c r="K21" s="55"/>
      <c r="L21" s="22">
        <f t="shared" ref="L21" si="9">L23</f>
        <v>62233.2</v>
      </c>
      <c r="M21" s="22">
        <f>M23+M22</f>
        <v>67405.399999999994</v>
      </c>
      <c r="N21" s="22">
        <f>N23+N22</f>
        <v>68333.399999999994</v>
      </c>
      <c r="O21" s="22">
        <f t="shared" ref="O21:P21" si="10">O23+O22</f>
        <v>69294.2</v>
      </c>
      <c r="P21" s="22">
        <f t="shared" si="10"/>
        <v>86746.500000000015</v>
      </c>
      <c r="Q21" s="22">
        <f t="shared" ref="Q21:S21" si="11">Q23+Q22</f>
        <v>90714.200000000012</v>
      </c>
      <c r="R21" s="22">
        <f t="shared" si="11"/>
        <v>89986.500000000015</v>
      </c>
      <c r="S21" s="22">
        <f t="shared" si="11"/>
        <v>89986.500000000015</v>
      </c>
    </row>
    <row r="22" spans="1:19" s="2" customFormat="1" ht="24.75" customHeight="1" x14ac:dyDescent="0.25">
      <c r="A22" s="208"/>
      <c r="B22" s="208"/>
      <c r="C22" s="181"/>
      <c r="D22" s="181"/>
      <c r="E22" s="206"/>
      <c r="F22" s="42" t="s">
        <v>102</v>
      </c>
      <c r="G22" s="40" t="s">
        <v>90</v>
      </c>
      <c r="H22" s="40"/>
      <c r="I22" s="40"/>
      <c r="J22" s="55"/>
      <c r="K22" s="55"/>
      <c r="L22" s="16">
        <f>L46+L47</f>
        <v>0</v>
      </c>
      <c r="M22" s="16">
        <f>M46+M47+M44+M45</f>
        <v>3199.7999999999997</v>
      </c>
      <c r="N22" s="16">
        <f>N46+N47</f>
        <v>3.4</v>
      </c>
      <c r="O22" s="16">
        <f>O46+O47+O25</f>
        <v>0</v>
      </c>
      <c r="P22" s="16">
        <f>P46+P47+P25</f>
        <v>0</v>
      </c>
      <c r="Q22" s="16">
        <f t="shared" ref="Q22:R22" si="12">Q46+Q47+Q25</f>
        <v>0</v>
      </c>
      <c r="R22" s="16">
        <f t="shared" si="12"/>
        <v>0</v>
      </c>
      <c r="S22" s="16">
        <f>S46+S47+S25</f>
        <v>0</v>
      </c>
    </row>
    <row r="23" spans="1:19" s="2" customFormat="1" ht="36" customHeight="1" x14ac:dyDescent="0.25">
      <c r="A23" s="208"/>
      <c r="B23" s="208"/>
      <c r="C23" s="181"/>
      <c r="D23" s="181"/>
      <c r="E23" s="206"/>
      <c r="F23" s="42" t="s">
        <v>104</v>
      </c>
      <c r="G23" s="40" t="s">
        <v>34</v>
      </c>
      <c r="H23" s="40"/>
      <c r="I23" s="40"/>
      <c r="J23" s="55"/>
      <c r="K23" s="55"/>
      <c r="L23" s="16">
        <f>SUM(L29:L45)</f>
        <v>62233.2</v>
      </c>
      <c r="M23" s="16">
        <f>SUM(M24:M47)-M22</f>
        <v>64205.599999999991</v>
      </c>
      <c r="N23" s="16">
        <f>SUM(N24:N46)</f>
        <v>68330</v>
      </c>
      <c r="O23" s="16">
        <f t="shared" ref="O23:P23" si="13">SUM(O24:O46)</f>
        <v>69294.2</v>
      </c>
      <c r="P23" s="16">
        <f t="shared" si="13"/>
        <v>86746.500000000015</v>
      </c>
      <c r="Q23" s="16">
        <f t="shared" ref="Q23:S23" si="14">SUM(Q24:Q46)</f>
        <v>90714.200000000012</v>
      </c>
      <c r="R23" s="16">
        <f t="shared" si="14"/>
        <v>89986.500000000015</v>
      </c>
      <c r="S23" s="16">
        <f t="shared" si="14"/>
        <v>89986.500000000015</v>
      </c>
    </row>
    <row r="24" spans="1:19" s="2" customFormat="1" ht="18" customHeight="1" x14ac:dyDescent="0.25">
      <c r="A24" s="211" t="s">
        <v>4</v>
      </c>
      <c r="B24" s="211" t="s">
        <v>7</v>
      </c>
      <c r="C24" s="195" t="s">
        <v>24</v>
      </c>
      <c r="D24" s="195"/>
      <c r="E24" s="188" t="s">
        <v>95</v>
      </c>
      <c r="F24" s="188" t="s">
        <v>111</v>
      </c>
      <c r="G24" s="40" t="s">
        <v>34</v>
      </c>
      <c r="H24" s="40" t="s">
        <v>21</v>
      </c>
      <c r="I24" s="40" t="s">
        <v>15</v>
      </c>
      <c r="J24" s="40" t="s">
        <v>89</v>
      </c>
      <c r="K24" s="6" t="s">
        <v>47</v>
      </c>
      <c r="L24" s="16">
        <v>0</v>
      </c>
      <c r="M24" s="16"/>
      <c r="N24" s="16"/>
      <c r="O24" s="16"/>
      <c r="P24" s="16"/>
      <c r="Q24" s="16"/>
      <c r="R24" s="16"/>
      <c r="S24" s="16"/>
    </row>
    <row r="25" spans="1:19" s="2" customFormat="1" ht="66" customHeight="1" x14ac:dyDescent="0.25">
      <c r="A25" s="212"/>
      <c r="B25" s="212"/>
      <c r="C25" s="196"/>
      <c r="D25" s="196"/>
      <c r="E25" s="189"/>
      <c r="F25" s="189"/>
      <c r="G25" s="40" t="s">
        <v>90</v>
      </c>
      <c r="H25" s="40" t="s">
        <v>21</v>
      </c>
      <c r="I25" s="40" t="s">
        <v>15</v>
      </c>
      <c r="J25" s="40" t="s">
        <v>101</v>
      </c>
      <c r="K25" s="6" t="s">
        <v>92</v>
      </c>
      <c r="L25" s="16"/>
      <c r="M25" s="16"/>
      <c r="N25" s="16"/>
      <c r="O25" s="16"/>
      <c r="P25" s="16"/>
      <c r="Q25" s="16"/>
      <c r="R25" s="16"/>
      <c r="S25" s="16"/>
    </row>
    <row r="26" spans="1:19" s="2" customFormat="1" ht="67.5" x14ac:dyDescent="0.25">
      <c r="A26" s="39" t="s">
        <v>4</v>
      </c>
      <c r="B26" s="39" t="s">
        <v>7</v>
      </c>
      <c r="C26" s="40" t="s">
        <v>124</v>
      </c>
      <c r="D26" s="40" t="s">
        <v>15</v>
      </c>
      <c r="E26" s="42" t="s">
        <v>122</v>
      </c>
      <c r="F26" s="42" t="s">
        <v>104</v>
      </c>
      <c r="G26" s="40" t="s">
        <v>34</v>
      </c>
      <c r="H26" s="40" t="s">
        <v>21</v>
      </c>
      <c r="I26" s="40" t="s">
        <v>15</v>
      </c>
      <c r="J26" s="40" t="s">
        <v>89</v>
      </c>
      <c r="K26" s="6" t="s">
        <v>47</v>
      </c>
      <c r="L26" s="16"/>
      <c r="M26" s="16"/>
      <c r="N26" s="16"/>
      <c r="O26" s="16"/>
      <c r="P26" s="16"/>
      <c r="Q26" s="16"/>
      <c r="R26" s="16"/>
      <c r="S26" s="16"/>
    </row>
    <row r="27" spans="1:19" s="2" customFormat="1" ht="67.5" x14ac:dyDescent="0.25">
      <c r="A27" s="39" t="s">
        <v>4</v>
      </c>
      <c r="B27" s="39" t="s">
        <v>7</v>
      </c>
      <c r="C27" s="40" t="s">
        <v>124</v>
      </c>
      <c r="D27" s="40" t="s">
        <v>17</v>
      </c>
      <c r="E27" s="42" t="s">
        <v>126</v>
      </c>
      <c r="F27" s="42" t="s">
        <v>104</v>
      </c>
      <c r="G27" s="40" t="s">
        <v>34</v>
      </c>
      <c r="H27" s="40" t="s">
        <v>21</v>
      </c>
      <c r="I27" s="40" t="s">
        <v>15</v>
      </c>
      <c r="J27" s="40" t="s">
        <v>89</v>
      </c>
      <c r="K27" s="6" t="s">
        <v>47</v>
      </c>
      <c r="L27" s="16"/>
      <c r="M27" s="16"/>
      <c r="N27" s="16"/>
      <c r="O27" s="16"/>
      <c r="P27" s="16"/>
      <c r="Q27" s="16"/>
      <c r="R27" s="16"/>
      <c r="S27" s="16"/>
    </row>
    <row r="28" spans="1:19" s="2" customFormat="1" ht="67.5" x14ac:dyDescent="0.25">
      <c r="A28" s="43" t="s">
        <v>4</v>
      </c>
      <c r="B28" s="43" t="s">
        <v>7</v>
      </c>
      <c r="C28" s="38" t="s">
        <v>112</v>
      </c>
      <c r="D28" s="38"/>
      <c r="E28" s="36" t="s">
        <v>107</v>
      </c>
      <c r="F28" s="34" t="s">
        <v>104</v>
      </c>
      <c r="G28" s="38" t="s">
        <v>34</v>
      </c>
      <c r="H28" s="38" t="s">
        <v>21</v>
      </c>
      <c r="I28" s="38" t="s">
        <v>15</v>
      </c>
      <c r="J28" s="38" t="s">
        <v>113</v>
      </c>
      <c r="K28" s="44" t="s">
        <v>47</v>
      </c>
      <c r="L28" s="32">
        <v>0</v>
      </c>
      <c r="M28" s="32">
        <v>106.1</v>
      </c>
      <c r="N28" s="32">
        <v>106.3</v>
      </c>
      <c r="O28" s="32">
        <v>1.1000000000000001</v>
      </c>
      <c r="P28" s="32">
        <v>1.1000000000000001</v>
      </c>
      <c r="Q28" s="82">
        <v>1.1000000000000001</v>
      </c>
      <c r="R28" s="82">
        <v>1.1000000000000001</v>
      </c>
      <c r="S28" s="32">
        <v>1.1000000000000001</v>
      </c>
    </row>
    <row r="29" spans="1:19" s="2" customFormat="1" ht="23.25" customHeight="1" x14ac:dyDescent="0.25">
      <c r="A29" s="181" t="s">
        <v>4</v>
      </c>
      <c r="B29" s="181" t="s">
        <v>7</v>
      </c>
      <c r="C29" s="181" t="s">
        <v>17</v>
      </c>
      <c r="D29" s="181"/>
      <c r="E29" s="188" t="s">
        <v>25</v>
      </c>
      <c r="F29" s="192" t="s">
        <v>104</v>
      </c>
      <c r="G29" s="40" t="s">
        <v>34</v>
      </c>
      <c r="H29" s="40" t="s">
        <v>21</v>
      </c>
      <c r="I29" s="40" t="s">
        <v>15</v>
      </c>
      <c r="J29" s="40" t="s">
        <v>49</v>
      </c>
      <c r="K29" s="6" t="s">
        <v>46</v>
      </c>
      <c r="L29" s="16">
        <v>57044.4</v>
      </c>
      <c r="M29" s="16">
        <v>58904.5</v>
      </c>
      <c r="N29" s="16">
        <v>64432.4</v>
      </c>
      <c r="O29" s="148">
        <v>65865.399999999994</v>
      </c>
      <c r="P29" s="148">
        <v>82614.600000000006</v>
      </c>
      <c r="Q29" s="148">
        <v>86397.3</v>
      </c>
      <c r="R29" s="148">
        <v>86397.3</v>
      </c>
      <c r="S29" s="148">
        <v>86397.3</v>
      </c>
    </row>
    <row r="30" spans="1:19" s="2" customFormat="1" ht="23.25" customHeight="1" x14ac:dyDescent="0.25">
      <c r="A30" s="181"/>
      <c r="B30" s="181"/>
      <c r="C30" s="181"/>
      <c r="D30" s="181"/>
      <c r="E30" s="189"/>
      <c r="F30" s="192"/>
      <c r="G30" s="40" t="s">
        <v>34</v>
      </c>
      <c r="H30" s="40" t="s">
        <v>21</v>
      </c>
      <c r="I30" s="40" t="s">
        <v>15</v>
      </c>
      <c r="J30" s="40" t="s">
        <v>83</v>
      </c>
      <c r="K30" s="6" t="s">
        <v>47</v>
      </c>
      <c r="L30" s="32">
        <v>600</v>
      </c>
      <c r="M30" s="32"/>
      <c r="N30" s="32"/>
      <c r="O30" s="32"/>
      <c r="P30" s="32"/>
      <c r="Q30" s="82"/>
      <c r="R30" s="82"/>
      <c r="S30" s="32"/>
    </row>
    <row r="31" spans="1:19" s="2" customFormat="1" x14ac:dyDescent="0.25">
      <c r="A31" s="195" t="s">
        <v>4</v>
      </c>
      <c r="B31" s="195" t="s">
        <v>7</v>
      </c>
      <c r="C31" s="195" t="s">
        <v>4</v>
      </c>
      <c r="D31" s="195"/>
      <c r="E31" s="203" t="s">
        <v>123</v>
      </c>
      <c r="F31" s="203" t="s">
        <v>104</v>
      </c>
      <c r="G31" s="40" t="s">
        <v>34</v>
      </c>
      <c r="H31" s="40" t="s">
        <v>21</v>
      </c>
      <c r="I31" s="40" t="s">
        <v>15</v>
      </c>
      <c r="J31" s="40" t="s">
        <v>127</v>
      </c>
      <c r="K31" s="6" t="s">
        <v>47</v>
      </c>
      <c r="L31" s="16"/>
      <c r="M31" s="16"/>
      <c r="N31" s="16">
        <v>200</v>
      </c>
      <c r="O31" s="16"/>
      <c r="P31" s="16"/>
      <c r="Q31" s="16"/>
      <c r="R31" s="16"/>
      <c r="S31" s="16"/>
    </row>
    <row r="32" spans="1:19" s="2" customFormat="1" x14ac:dyDescent="0.25">
      <c r="A32" s="210"/>
      <c r="B32" s="210"/>
      <c r="C32" s="210"/>
      <c r="D32" s="210"/>
      <c r="E32" s="204"/>
      <c r="F32" s="204"/>
      <c r="G32" s="40" t="s">
        <v>34</v>
      </c>
      <c r="H32" s="40" t="s">
        <v>21</v>
      </c>
      <c r="I32" s="40" t="s">
        <v>15</v>
      </c>
      <c r="J32" s="40" t="s">
        <v>128</v>
      </c>
      <c r="K32" s="6" t="s">
        <v>47</v>
      </c>
      <c r="L32" s="16"/>
      <c r="M32" s="16"/>
      <c r="N32" s="16">
        <v>60</v>
      </c>
      <c r="O32" s="16"/>
      <c r="P32" s="16"/>
      <c r="Q32" s="16"/>
      <c r="R32" s="16"/>
      <c r="S32" s="16"/>
    </row>
    <row r="33" spans="1:19" s="2" customFormat="1" x14ac:dyDescent="0.25">
      <c r="A33" s="196"/>
      <c r="B33" s="196"/>
      <c r="C33" s="196"/>
      <c r="D33" s="196"/>
      <c r="E33" s="205"/>
      <c r="F33" s="205"/>
      <c r="G33" s="40" t="s">
        <v>34</v>
      </c>
      <c r="H33" s="40" t="s">
        <v>21</v>
      </c>
      <c r="I33" s="40" t="s">
        <v>15</v>
      </c>
      <c r="J33" s="40" t="s">
        <v>125</v>
      </c>
      <c r="K33" s="6" t="s">
        <v>47</v>
      </c>
      <c r="L33" s="16"/>
      <c r="M33" s="16"/>
      <c r="N33" s="16">
        <v>20</v>
      </c>
      <c r="O33" s="16"/>
      <c r="P33" s="16"/>
      <c r="Q33" s="16"/>
      <c r="R33" s="16"/>
      <c r="S33" s="16"/>
    </row>
    <row r="34" spans="1:19" s="2" customFormat="1" ht="48" customHeight="1" x14ac:dyDescent="0.25">
      <c r="A34" s="41" t="s">
        <v>4</v>
      </c>
      <c r="B34" s="41" t="s">
        <v>7</v>
      </c>
      <c r="C34" s="41" t="s">
        <v>18</v>
      </c>
      <c r="D34" s="41"/>
      <c r="E34" s="36" t="s">
        <v>26</v>
      </c>
      <c r="F34" s="34" t="s">
        <v>104</v>
      </c>
      <c r="G34" s="38" t="s">
        <v>34</v>
      </c>
      <c r="H34" s="38" t="s">
        <v>21</v>
      </c>
      <c r="I34" s="38" t="s">
        <v>15</v>
      </c>
      <c r="J34" s="38" t="s">
        <v>50</v>
      </c>
      <c r="K34" s="44" t="s">
        <v>46</v>
      </c>
      <c r="L34" s="32">
        <v>2308.1</v>
      </c>
      <c r="M34" s="32">
        <v>2467.9</v>
      </c>
      <c r="N34" s="67">
        <v>2634.8</v>
      </c>
      <c r="O34" s="67">
        <v>2731.7</v>
      </c>
      <c r="P34" s="67">
        <v>3395.8</v>
      </c>
      <c r="Q34" s="82">
        <v>3580.8</v>
      </c>
      <c r="R34" s="82">
        <v>3580.8</v>
      </c>
      <c r="S34" s="67">
        <v>3580.8</v>
      </c>
    </row>
    <row r="35" spans="1:19" s="2" customFormat="1" ht="28.5" customHeight="1" x14ac:dyDescent="0.25">
      <c r="A35" s="181" t="s">
        <v>4</v>
      </c>
      <c r="B35" s="181" t="s">
        <v>7</v>
      </c>
      <c r="C35" s="181" t="s">
        <v>19</v>
      </c>
      <c r="D35" s="181"/>
      <c r="E35" s="188" t="s">
        <v>27</v>
      </c>
      <c r="F35" s="188" t="s">
        <v>104</v>
      </c>
      <c r="G35" s="38" t="s">
        <v>34</v>
      </c>
      <c r="H35" s="38" t="s">
        <v>21</v>
      </c>
      <c r="I35" s="38" t="s">
        <v>15</v>
      </c>
      <c r="J35" s="38" t="s">
        <v>78</v>
      </c>
      <c r="K35" s="44" t="s">
        <v>47</v>
      </c>
      <c r="L35" s="32"/>
      <c r="M35" s="32">
        <v>1414.1</v>
      </c>
      <c r="N35" s="32">
        <v>505.1</v>
      </c>
      <c r="O35" s="32">
        <v>696</v>
      </c>
      <c r="P35" s="32">
        <v>735</v>
      </c>
      <c r="Q35" s="82">
        <v>735</v>
      </c>
      <c r="R35" s="82">
        <v>7.3</v>
      </c>
      <c r="S35" s="32">
        <v>7.3</v>
      </c>
    </row>
    <row r="36" spans="1:19" s="2" customFormat="1" ht="44.45" customHeight="1" x14ac:dyDescent="0.25">
      <c r="A36" s="181"/>
      <c r="B36" s="181"/>
      <c r="C36" s="181"/>
      <c r="D36" s="181"/>
      <c r="E36" s="189"/>
      <c r="F36" s="189"/>
      <c r="G36" s="38" t="s">
        <v>34</v>
      </c>
      <c r="H36" s="38" t="s">
        <v>21</v>
      </c>
      <c r="I36" s="38" t="s">
        <v>18</v>
      </c>
      <c r="J36" s="38" t="s">
        <v>78</v>
      </c>
      <c r="K36" s="44" t="s">
        <v>47</v>
      </c>
      <c r="L36" s="32">
        <v>1212.0999999999999</v>
      </c>
      <c r="M36" s="32"/>
      <c r="N36" s="32"/>
      <c r="O36" s="32"/>
      <c r="P36" s="32"/>
      <c r="Q36" s="82"/>
      <c r="R36" s="82"/>
      <c r="S36" s="32"/>
    </row>
    <row r="37" spans="1:19" s="2" customFormat="1" x14ac:dyDescent="0.25">
      <c r="A37" s="195" t="s">
        <v>4</v>
      </c>
      <c r="B37" s="195" t="s">
        <v>7</v>
      </c>
      <c r="C37" s="195" t="s">
        <v>21</v>
      </c>
      <c r="D37" s="195"/>
      <c r="E37" s="188" t="s">
        <v>23</v>
      </c>
      <c r="F37" s="188" t="s">
        <v>111</v>
      </c>
      <c r="G37" s="38" t="s">
        <v>34</v>
      </c>
      <c r="H37" s="38" t="s">
        <v>21</v>
      </c>
      <c r="I37" s="38" t="s">
        <v>15</v>
      </c>
      <c r="J37" s="38" t="s">
        <v>84</v>
      </c>
      <c r="K37" s="44" t="s">
        <v>47</v>
      </c>
      <c r="L37" s="32">
        <v>1000</v>
      </c>
      <c r="M37" s="32">
        <v>0</v>
      </c>
      <c r="N37" s="32"/>
      <c r="O37" s="32"/>
      <c r="P37" s="32"/>
      <c r="Q37" s="82"/>
      <c r="R37" s="82"/>
      <c r="S37" s="32"/>
    </row>
    <row r="38" spans="1:19" s="2" customFormat="1" x14ac:dyDescent="0.25">
      <c r="A38" s="210"/>
      <c r="B38" s="210"/>
      <c r="C38" s="210"/>
      <c r="D38" s="210"/>
      <c r="E38" s="207"/>
      <c r="F38" s="207"/>
      <c r="G38" s="38" t="s">
        <v>34</v>
      </c>
      <c r="H38" s="38" t="s">
        <v>21</v>
      </c>
      <c r="I38" s="38" t="s">
        <v>15</v>
      </c>
      <c r="J38" s="38" t="s">
        <v>86</v>
      </c>
      <c r="K38" s="44" t="s">
        <v>47</v>
      </c>
      <c r="L38" s="32">
        <v>0.1</v>
      </c>
      <c r="M38" s="32">
        <v>0</v>
      </c>
      <c r="N38" s="32"/>
      <c r="O38" s="32"/>
      <c r="P38" s="32"/>
      <c r="Q38" s="82"/>
      <c r="R38" s="82"/>
      <c r="S38" s="32"/>
    </row>
    <row r="39" spans="1:19" s="2" customFormat="1" ht="13.5" customHeight="1" x14ac:dyDescent="0.25">
      <c r="A39" s="210"/>
      <c r="B39" s="210"/>
      <c r="C39" s="210"/>
      <c r="D39" s="210"/>
      <c r="E39" s="207"/>
      <c r="F39" s="207"/>
      <c r="G39" s="38" t="s">
        <v>34</v>
      </c>
      <c r="H39" s="38" t="s">
        <v>21</v>
      </c>
      <c r="I39" s="38" t="s">
        <v>15</v>
      </c>
      <c r="J39" s="38" t="s">
        <v>85</v>
      </c>
      <c r="K39" s="44" t="s">
        <v>47</v>
      </c>
      <c r="L39" s="32">
        <v>68.5</v>
      </c>
      <c r="M39" s="32">
        <v>270.60000000000002</v>
      </c>
      <c r="N39" s="32">
        <v>371.4</v>
      </c>
      <c r="O39" s="32"/>
      <c r="P39" s="32"/>
      <c r="Q39" s="82"/>
      <c r="R39" s="82"/>
      <c r="S39" s="32"/>
    </row>
    <row r="40" spans="1:19" s="2" customFormat="1" x14ac:dyDescent="0.25">
      <c r="A40" s="210"/>
      <c r="B40" s="210"/>
      <c r="C40" s="210"/>
      <c r="D40" s="210"/>
      <c r="E40" s="207"/>
      <c r="F40" s="207"/>
      <c r="G40" s="38" t="s">
        <v>34</v>
      </c>
      <c r="H40" s="38" t="s">
        <v>21</v>
      </c>
      <c r="I40" s="38" t="s">
        <v>15</v>
      </c>
      <c r="J40" s="38" t="s">
        <v>114</v>
      </c>
      <c r="K40" s="44" t="s">
        <v>47</v>
      </c>
      <c r="L40" s="32">
        <v>0</v>
      </c>
      <c r="M40" s="32">
        <v>390.8</v>
      </c>
      <c r="N40" s="32"/>
      <c r="O40" s="32"/>
      <c r="P40" s="32"/>
      <c r="Q40" s="82"/>
      <c r="R40" s="82"/>
      <c r="S40" s="32"/>
    </row>
    <row r="41" spans="1:19" s="2" customFormat="1" x14ac:dyDescent="0.25">
      <c r="A41" s="210"/>
      <c r="B41" s="210"/>
      <c r="C41" s="210"/>
      <c r="D41" s="210"/>
      <c r="E41" s="207"/>
      <c r="F41" s="207"/>
      <c r="G41" s="38" t="s">
        <v>34</v>
      </c>
      <c r="H41" s="38" t="s">
        <v>21</v>
      </c>
      <c r="I41" s="38" t="s">
        <v>15</v>
      </c>
      <c r="J41" s="38" t="s">
        <v>115</v>
      </c>
      <c r="K41" s="44" t="s">
        <v>47</v>
      </c>
      <c r="L41" s="32">
        <v>0</v>
      </c>
      <c r="M41" s="32">
        <v>488.7</v>
      </c>
      <c r="N41" s="32"/>
      <c r="O41" s="32"/>
      <c r="P41" s="32"/>
      <c r="Q41" s="82"/>
      <c r="R41" s="82"/>
      <c r="S41" s="32"/>
    </row>
    <row r="42" spans="1:19" s="2" customFormat="1" x14ac:dyDescent="0.25">
      <c r="A42" s="210"/>
      <c r="B42" s="210"/>
      <c r="C42" s="210"/>
      <c r="D42" s="210"/>
      <c r="E42" s="207"/>
      <c r="F42" s="207"/>
      <c r="G42" s="38" t="s">
        <v>34</v>
      </c>
      <c r="H42" s="38" t="s">
        <v>21</v>
      </c>
      <c r="I42" s="38" t="s">
        <v>15</v>
      </c>
      <c r="J42" s="38" t="s">
        <v>116</v>
      </c>
      <c r="K42" s="44" t="s">
        <v>47</v>
      </c>
      <c r="L42" s="32">
        <v>0</v>
      </c>
      <c r="M42" s="32">
        <v>162.9</v>
      </c>
      <c r="N42" s="32"/>
      <c r="O42" s="32"/>
      <c r="P42" s="32"/>
      <c r="Q42" s="82"/>
      <c r="R42" s="82"/>
      <c r="S42" s="32"/>
    </row>
    <row r="43" spans="1:19" s="2" customFormat="1" x14ac:dyDescent="0.25">
      <c r="A43" s="210"/>
      <c r="B43" s="210"/>
      <c r="C43" s="210"/>
      <c r="D43" s="210"/>
      <c r="E43" s="207"/>
      <c r="F43" s="207"/>
      <c r="G43" s="38" t="s">
        <v>34</v>
      </c>
      <c r="H43" s="38" t="s">
        <v>21</v>
      </c>
      <c r="I43" s="38" t="s">
        <v>15</v>
      </c>
      <c r="J43" s="38" t="s">
        <v>117</v>
      </c>
      <c r="K43" s="44" t="s">
        <v>47</v>
      </c>
      <c r="L43" s="32">
        <v>0</v>
      </c>
      <c r="M43" s="32"/>
      <c r="N43" s="32">
        <v>0</v>
      </c>
      <c r="O43" s="32">
        <v>0</v>
      </c>
      <c r="P43" s="32">
        <v>0</v>
      </c>
      <c r="Q43" s="82">
        <v>0</v>
      </c>
      <c r="R43" s="82">
        <v>0</v>
      </c>
      <c r="S43" s="32">
        <v>0</v>
      </c>
    </row>
    <row r="44" spans="1:19" s="2" customFormat="1" x14ac:dyDescent="0.25">
      <c r="A44" s="210"/>
      <c r="B44" s="210"/>
      <c r="C44" s="210"/>
      <c r="D44" s="210"/>
      <c r="E44" s="207"/>
      <c r="F44" s="207"/>
      <c r="G44" s="38" t="s">
        <v>90</v>
      </c>
      <c r="H44" s="38" t="s">
        <v>21</v>
      </c>
      <c r="I44" s="38" t="s">
        <v>15</v>
      </c>
      <c r="J44" s="38" t="s">
        <v>118</v>
      </c>
      <c r="K44" s="44" t="s">
        <v>119</v>
      </c>
      <c r="L44" s="32">
        <v>0</v>
      </c>
      <c r="M44" s="32">
        <v>8.1</v>
      </c>
      <c r="N44" s="32"/>
      <c r="O44" s="32"/>
      <c r="P44" s="32"/>
      <c r="Q44" s="82"/>
      <c r="R44" s="82"/>
      <c r="S44" s="32"/>
    </row>
    <row r="45" spans="1:19" s="2" customFormat="1" x14ac:dyDescent="0.25">
      <c r="A45" s="196"/>
      <c r="B45" s="196"/>
      <c r="C45" s="196"/>
      <c r="D45" s="196"/>
      <c r="E45" s="189"/>
      <c r="F45" s="189"/>
      <c r="G45" s="38" t="s">
        <v>90</v>
      </c>
      <c r="H45" s="38" t="s">
        <v>21</v>
      </c>
      <c r="I45" s="38" t="s">
        <v>15</v>
      </c>
      <c r="J45" s="38" t="s">
        <v>118</v>
      </c>
      <c r="K45" s="44" t="s">
        <v>120</v>
      </c>
      <c r="L45" s="32">
        <v>0</v>
      </c>
      <c r="M45" s="32">
        <v>5.4</v>
      </c>
      <c r="N45" s="32"/>
      <c r="O45" s="32"/>
      <c r="P45" s="32"/>
      <c r="Q45" s="82"/>
      <c r="R45" s="82"/>
      <c r="S45" s="32"/>
    </row>
    <row r="46" spans="1:19" s="2" customFormat="1" ht="14.45" customHeight="1" x14ac:dyDescent="0.25">
      <c r="A46" s="195" t="s">
        <v>4</v>
      </c>
      <c r="B46" s="195" t="s">
        <v>7</v>
      </c>
      <c r="C46" s="195" t="s">
        <v>22</v>
      </c>
      <c r="D46" s="195"/>
      <c r="E46" s="188" t="s">
        <v>79</v>
      </c>
      <c r="F46" s="188" t="s">
        <v>103</v>
      </c>
      <c r="G46" s="38" t="s">
        <v>90</v>
      </c>
      <c r="H46" s="38" t="s">
        <v>21</v>
      </c>
      <c r="I46" s="38" t="s">
        <v>15</v>
      </c>
      <c r="J46" s="38" t="s">
        <v>91</v>
      </c>
      <c r="K46" s="44" t="s">
        <v>92</v>
      </c>
      <c r="L46" s="32"/>
      <c r="M46" s="32">
        <v>3182.6</v>
      </c>
      <c r="N46" s="32"/>
      <c r="O46" s="32"/>
      <c r="P46" s="32"/>
      <c r="Q46" s="82"/>
      <c r="R46" s="82"/>
      <c r="S46" s="32"/>
    </row>
    <row r="47" spans="1:19" s="2" customFormat="1" ht="22.5" customHeight="1" x14ac:dyDescent="0.25">
      <c r="A47" s="196"/>
      <c r="B47" s="196"/>
      <c r="C47" s="196"/>
      <c r="D47" s="196"/>
      <c r="E47" s="189"/>
      <c r="F47" s="189"/>
      <c r="G47" s="38" t="s">
        <v>90</v>
      </c>
      <c r="H47" s="38" t="s">
        <v>21</v>
      </c>
      <c r="I47" s="38" t="s">
        <v>15</v>
      </c>
      <c r="J47" s="38" t="s">
        <v>93</v>
      </c>
      <c r="K47" s="44" t="s">
        <v>92</v>
      </c>
      <c r="L47" s="32"/>
      <c r="M47" s="32">
        <v>3.7</v>
      </c>
      <c r="N47" s="32">
        <v>3.4</v>
      </c>
      <c r="O47" s="32"/>
      <c r="P47" s="32"/>
      <c r="Q47" s="82"/>
      <c r="R47" s="82"/>
      <c r="S47" s="32"/>
    </row>
    <row r="48" spans="1:19" s="2" customFormat="1" ht="15.75" customHeight="1" x14ac:dyDescent="0.25">
      <c r="A48" s="208" t="s">
        <v>4</v>
      </c>
      <c r="B48" s="208" t="s">
        <v>9</v>
      </c>
      <c r="C48" s="181"/>
      <c r="D48" s="181"/>
      <c r="E48" s="206" t="s">
        <v>10</v>
      </c>
      <c r="F48" s="35" t="s">
        <v>45</v>
      </c>
      <c r="G48" s="40"/>
      <c r="H48" s="40"/>
      <c r="I48" s="40"/>
      <c r="J48" s="55"/>
      <c r="K48" s="55"/>
      <c r="L48" s="22">
        <f t="shared" ref="L48:S48" si="15">L49</f>
        <v>5516.0999999999995</v>
      </c>
      <c r="M48" s="22">
        <f t="shared" si="15"/>
        <v>1063.8</v>
      </c>
      <c r="N48" s="22">
        <f t="shared" si="15"/>
        <v>0</v>
      </c>
      <c r="O48" s="22">
        <f t="shared" si="15"/>
        <v>0</v>
      </c>
      <c r="P48" s="22">
        <f t="shared" si="15"/>
        <v>0</v>
      </c>
      <c r="Q48" s="22">
        <f t="shared" si="15"/>
        <v>0</v>
      </c>
      <c r="R48" s="22">
        <f t="shared" si="15"/>
        <v>0</v>
      </c>
      <c r="S48" s="22">
        <f t="shared" si="15"/>
        <v>0</v>
      </c>
    </row>
    <row r="49" spans="1:19" s="2" customFormat="1" ht="47.45" customHeight="1" x14ac:dyDescent="0.25">
      <c r="A49" s="208"/>
      <c r="B49" s="208"/>
      <c r="C49" s="181"/>
      <c r="D49" s="181"/>
      <c r="E49" s="206"/>
      <c r="F49" s="42" t="s">
        <v>104</v>
      </c>
      <c r="G49" s="40" t="s">
        <v>34</v>
      </c>
      <c r="H49" s="40"/>
      <c r="I49" s="40"/>
      <c r="J49" s="55"/>
      <c r="K49" s="55"/>
      <c r="L49" s="16">
        <f>SUM(L50:L51)</f>
        <v>5516.0999999999995</v>
      </c>
      <c r="M49" s="16">
        <f t="shared" ref="M49:P49" si="16">SUM(M50:M51)</f>
        <v>1063.8</v>
      </c>
      <c r="N49" s="16">
        <f t="shared" si="16"/>
        <v>0</v>
      </c>
      <c r="O49" s="16">
        <f t="shared" si="16"/>
        <v>0</v>
      </c>
      <c r="P49" s="16">
        <f t="shared" si="16"/>
        <v>0</v>
      </c>
      <c r="Q49" s="16">
        <f t="shared" ref="Q49:S49" si="17">SUM(Q50:Q51)</f>
        <v>0</v>
      </c>
      <c r="R49" s="16">
        <f t="shared" si="17"/>
        <v>0</v>
      </c>
      <c r="S49" s="16">
        <f t="shared" si="17"/>
        <v>0</v>
      </c>
    </row>
    <row r="50" spans="1:19" s="2" customFormat="1" ht="36" customHeight="1" x14ac:dyDescent="0.25">
      <c r="A50" s="195" t="s">
        <v>4</v>
      </c>
      <c r="B50" s="195" t="s">
        <v>9</v>
      </c>
      <c r="C50" s="195" t="s">
        <v>15</v>
      </c>
      <c r="D50" s="195"/>
      <c r="E50" s="188" t="s">
        <v>28</v>
      </c>
      <c r="F50" s="188" t="s">
        <v>104</v>
      </c>
      <c r="G50" s="40" t="s">
        <v>34</v>
      </c>
      <c r="H50" s="40" t="s">
        <v>21</v>
      </c>
      <c r="I50" s="40" t="s">
        <v>15</v>
      </c>
      <c r="J50" s="40" t="s">
        <v>87</v>
      </c>
      <c r="K50" s="6" t="s">
        <v>96</v>
      </c>
      <c r="L50" s="16">
        <v>541.70000000000005</v>
      </c>
      <c r="M50" s="16">
        <v>1063.8</v>
      </c>
      <c r="N50" s="16"/>
      <c r="O50" s="16"/>
      <c r="P50" s="16"/>
      <c r="Q50" s="16"/>
      <c r="R50" s="16"/>
      <c r="S50" s="16"/>
    </row>
    <row r="51" spans="1:19" s="2" customFormat="1" ht="33" customHeight="1" x14ac:dyDescent="0.25">
      <c r="A51" s="196"/>
      <c r="B51" s="196"/>
      <c r="C51" s="196"/>
      <c r="D51" s="196"/>
      <c r="E51" s="189"/>
      <c r="F51" s="189"/>
      <c r="G51" s="41" t="s">
        <v>34</v>
      </c>
      <c r="H51" s="41" t="s">
        <v>21</v>
      </c>
      <c r="I51" s="41" t="s">
        <v>15</v>
      </c>
      <c r="J51" s="40" t="s">
        <v>51</v>
      </c>
      <c r="K51" s="6" t="s">
        <v>46</v>
      </c>
      <c r="L51" s="16">
        <v>4974.3999999999996</v>
      </c>
      <c r="M51" s="16"/>
      <c r="N51" s="16"/>
      <c r="O51" s="16"/>
      <c r="P51" s="16"/>
      <c r="Q51" s="16"/>
      <c r="R51" s="16"/>
      <c r="S51" s="16"/>
    </row>
    <row r="52" spans="1:19" s="2" customFormat="1" ht="15" customHeight="1" x14ac:dyDescent="0.25">
      <c r="A52" s="208" t="s">
        <v>4</v>
      </c>
      <c r="B52" s="208" t="s">
        <v>11</v>
      </c>
      <c r="C52" s="181"/>
      <c r="D52" s="209"/>
      <c r="E52" s="201" t="s">
        <v>12</v>
      </c>
      <c r="F52" s="35" t="s">
        <v>45</v>
      </c>
      <c r="G52" s="28"/>
      <c r="H52" s="40"/>
      <c r="I52" s="40"/>
      <c r="J52" s="28"/>
      <c r="K52" s="55"/>
      <c r="L52" s="22">
        <f t="shared" ref="L52:S52" si="18">L53</f>
        <v>33192.400000000001</v>
      </c>
      <c r="M52" s="22">
        <f t="shared" si="18"/>
        <v>3849.6000000000004</v>
      </c>
      <c r="N52" s="22">
        <f t="shared" si="18"/>
        <v>3900.2000000000003</v>
      </c>
      <c r="O52" s="22">
        <f t="shared" si="18"/>
        <v>3925.8999999999996</v>
      </c>
      <c r="P52" s="22">
        <f t="shared" si="18"/>
        <v>3983.2000000000003</v>
      </c>
      <c r="Q52" s="22">
        <f t="shared" si="18"/>
        <v>4016.3</v>
      </c>
      <c r="R52" s="22">
        <f t="shared" si="18"/>
        <v>4016.3</v>
      </c>
      <c r="S52" s="22">
        <f t="shared" si="18"/>
        <v>4016.3</v>
      </c>
    </row>
    <row r="53" spans="1:19" s="2" customFormat="1" ht="59.25" customHeight="1" x14ac:dyDescent="0.25">
      <c r="A53" s="208"/>
      <c r="B53" s="208"/>
      <c r="C53" s="181"/>
      <c r="D53" s="209"/>
      <c r="E53" s="202"/>
      <c r="F53" s="42" t="s">
        <v>104</v>
      </c>
      <c r="G53" s="40" t="s">
        <v>34</v>
      </c>
      <c r="H53" s="40"/>
      <c r="I53" s="40"/>
      <c r="J53" s="28"/>
      <c r="K53" s="16"/>
      <c r="L53" s="16">
        <f>SUM(L54:L58)</f>
        <v>33192.400000000001</v>
      </c>
      <c r="M53" s="16">
        <f>SUM(M54:M58)</f>
        <v>3849.6000000000004</v>
      </c>
      <c r="N53" s="16">
        <f>SUM(N54:N59)</f>
        <v>3900.2000000000003</v>
      </c>
      <c r="O53" s="16">
        <f t="shared" ref="O53:P53" si="19">SUM(O54:O58)</f>
        <v>3925.8999999999996</v>
      </c>
      <c r="P53" s="16">
        <f t="shared" si="19"/>
        <v>3983.2000000000003</v>
      </c>
      <c r="Q53" s="16">
        <f t="shared" ref="Q53:S53" si="20">SUM(Q54:Q58)</f>
        <v>4016.3</v>
      </c>
      <c r="R53" s="16">
        <f t="shared" si="20"/>
        <v>4016.3</v>
      </c>
      <c r="S53" s="16">
        <f t="shared" si="20"/>
        <v>4016.3</v>
      </c>
    </row>
    <row r="54" spans="1:19" s="2" customFormat="1" ht="67.5" x14ac:dyDescent="0.25">
      <c r="A54" s="41" t="s">
        <v>4</v>
      </c>
      <c r="B54" s="41" t="s">
        <v>11</v>
      </c>
      <c r="C54" s="41" t="s">
        <v>15</v>
      </c>
      <c r="D54" s="41"/>
      <c r="E54" s="42" t="s">
        <v>97</v>
      </c>
      <c r="F54" s="36" t="s">
        <v>104</v>
      </c>
      <c r="G54" s="40" t="s">
        <v>34</v>
      </c>
      <c r="H54" s="40" t="s">
        <v>21</v>
      </c>
      <c r="I54" s="40" t="s">
        <v>18</v>
      </c>
      <c r="J54" s="40" t="s">
        <v>52</v>
      </c>
      <c r="K54" s="23" t="s">
        <v>53</v>
      </c>
      <c r="L54" s="16">
        <v>3185.6</v>
      </c>
      <c r="M54" s="16">
        <v>3212.4</v>
      </c>
      <c r="N54" s="16">
        <v>3176.8</v>
      </c>
      <c r="O54" s="16">
        <v>3307.6</v>
      </c>
      <c r="P54" s="16">
        <v>3340.3</v>
      </c>
      <c r="Q54" s="16">
        <v>3373.4</v>
      </c>
      <c r="R54" s="16">
        <v>3373.4</v>
      </c>
      <c r="S54" s="16">
        <v>3373.4</v>
      </c>
    </row>
    <row r="55" spans="1:19" s="2" customFormat="1" ht="67.5" x14ac:dyDescent="0.25">
      <c r="A55" s="40" t="s">
        <v>4</v>
      </c>
      <c r="B55" s="40" t="s">
        <v>11</v>
      </c>
      <c r="C55" s="40" t="s">
        <v>17</v>
      </c>
      <c r="D55" s="40"/>
      <c r="E55" s="42" t="s">
        <v>29</v>
      </c>
      <c r="F55" s="42" t="s">
        <v>104</v>
      </c>
      <c r="G55" s="40" t="s">
        <v>34</v>
      </c>
      <c r="H55" s="40" t="s">
        <v>21</v>
      </c>
      <c r="I55" s="40" t="s">
        <v>15</v>
      </c>
      <c r="J55" s="6" t="s">
        <v>54</v>
      </c>
      <c r="K55" s="55" t="s">
        <v>73</v>
      </c>
      <c r="L55" s="16">
        <f>287.7+32.1+37.8+294.5</f>
        <v>652.1</v>
      </c>
      <c r="M55" s="16">
        <v>637.20000000000005</v>
      </c>
      <c r="N55" s="16">
        <v>723.4</v>
      </c>
      <c r="O55" s="16">
        <v>618.29999999999995</v>
      </c>
      <c r="P55" s="16">
        <v>642.9</v>
      </c>
      <c r="Q55" s="16">
        <v>642.9</v>
      </c>
      <c r="R55" s="16">
        <v>642.9</v>
      </c>
      <c r="S55" s="16">
        <v>642.9</v>
      </c>
    </row>
    <row r="56" spans="1:19" s="2" customFormat="1" ht="67.5" x14ac:dyDescent="0.25">
      <c r="A56" s="40" t="s">
        <v>4</v>
      </c>
      <c r="B56" s="40" t="s">
        <v>11</v>
      </c>
      <c r="C56" s="40" t="s">
        <v>4</v>
      </c>
      <c r="D56" s="40"/>
      <c r="E56" s="42" t="s">
        <v>30</v>
      </c>
      <c r="F56" s="42" t="s">
        <v>104</v>
      </c>
      <c r="G56" s="40" t="s">
        <v>34</v>
      </c>
      <c r="H56" s="40" t="s">
        <v>21</v>
      </c>
      <c r="I56" s="40" t="s">
        <v>18</v>
      </c>
      <c r="J56" s="6" t="s">
        <v>55</v>
      </c>
      <c r="K56" s="3" t="s">
        <v>77</v>
      </c>
      <c r="L56" s="16">
        <v>2547.5</v>
      </c>
      <c r="M56" s="16"/>
      <c r="N56" s="16"/>
      <c r="O56" s="16"/>
      <c r="P56" s="16"/>
      <c r="Q56" s="16"/>
      <c r="R56" s="16"/>
      <c r="S56" s="16"/>
    </row>
    <row r="57" spans="1:19" s="2" customFormat="1" x14ac:dyDescent="0.25">
      <c r="A57" s="195" t="s">
        <v>4</v>
      </c>
      <c r="B57" s="195" t="s">
        <v>11</v>
      </c>
      <c r="C57" s="195" t="s">
        <v>18</v>
      </c>
      <c r="D57" s="195"/>
      <c r="E57" s="188" t="s">
        <v>98</v>
      </c>
      <c r="F57" s="188" t="s">
        <v>104</v>
      </c>
      <c r="G57" s="40" t="s">
        <v>34</v>
      </c>
      <c r="H57" s="40" t="s">
        <v>21</v>
      </c>
      <c r="I57" s="40" t="s">
        <v>18</v>
      </c>
      <c r="J57" s="6" t="s">
        <v>88</v>
      </c>
      <c r="K57" s="3">
        <v>612</v>
      </c>
      <c r="L57" s="16">
        <v>1.5</v>
      </c>
      <c r="M57" s="16"/>
      <c r="N57" s="16"/>
      <c r="O57" s="16"/>
      <c r="P57" s="16"/>
      <c r="Q57" s="16"/>
      <c r="R57" s="16"/>
      <c r="S57" s="16"/>
    </row>
    <row r="58" spans="1:19" s="2" customFormat="1" ht="53.1" customHeight="1" x14ac:dyDescent="0.25">
      <c r="A58" s="196"/>
      <c r="B58" s="196"/>
      <c r="C58" s="196"/>
      <c r="D58" s="196"/>
      <c r="E58" s="189"/>
      <c r="F58" s="189"/>
      <c r="G58" s="40" t="s">
        <v>34</v>
      </c>
      <c r="H58" s="40" t="s">
        <v>21</v>
      </c>
      <c r="I58" s="40" t="s">
        <v>18</v>
      </c>
      <c r="J58" s="6" t="s">
        <v>56</v>
      </c>
      <c r="K58" s="3">
        <v>611</v>
      </c>
      <c r="L58" s="16">
        <v>26805.7</v>
      </c>
      <c r="M58" s="16"/>
      <c r="N58" s="16"/>
      <c r="O58" s="16"/>
      <c r="P58" s="16"/>
      <c r="Q58" s="16"/>
      <c r="R58" s="16"/>
      <c r="S58" s="16"/>
    </row>
    <row r="59" spans="1:19" s="2" customFormat="1" ht="67.5" x14ac:dyDescent="0.25">
      <c r="A59" s="24" t="s">
        <v>4</v>
      </c>
      <c r="B59" s="24" t="s">
        <v>11</v>
      </c>
      <c r="C59" s="24" t="s">
        <v>24</v>
      </c>
      <c r="D59" s="24"/>
      <c r="E59" s="27" t="s">
        <v>95</v>
      </c>
      <c r="F59" s="31" t="s">
        <v>104</v>
      </c>
      <c r="G59" s="40" t="s">
        <v>34</v>
      </c>
      <c r="H59" s="40" t="s">
        <v>20</v>
      </c>
      <c r="I59" s="40" t="s">
        <v>4</v>
      </c>
      <c r="J59" s="6" t="s">
        <v>99</v>
      </c>
      <c r="K59" s="3">
        <v>612</v>
      </c>
      <c r="L59" s="16"/>
      <c r="M59" s="16"/>
      <c r="N59" s="16"/>
      <c r="O59" s="16"/>
      <c r="P59" s="16"/>
      <c r="Q59" s="16"/>
      <c r="R59" s="16"/>
      <c r="S59" s="16"/>
    </row>
    <row r="60" spans="1:19" ht="15.75" x14ac:dyDescent="0.25">
      <c r="A60" s="69"/>
      <c r="B60" s="70"/>
    </row>
  </sheetData>
  <mergeCells count="98">
    <mergeCell ref="Q15:Q16"/>
    <mergeCell ref="R15:R16"/>
    <mergeCell ref="A5:P5"/>
    <mergeCell ref="A7:D7"/>
    <mergeCell ref="E7:E8"/>
    <mergeCell ref="F7:F8"/>
    <mergeCell ref="G7:K7"/>
    <mergeCell ref="A12:A13"/>
    <mergeCell ref="B12:B13"/>
    <mergeCell ref="C12:C13"/>
    <mergeCell ref="D12:D13"/>
    <mergeCell ref="E12:E13"/>
    <mergeCell ref="A9:A11"/>
    <mergeCell ref="B9:B11"/>
    <mergeCell ref="C9:C11"/>
    <mergeCell ref="D9:D11"/>
    <mergeCell ref="E9:E11"/>
    <mergeCell ref="F15:F17"/>
    <mergeCell ref="A21:A23"/>
    <mergeCell ref="B21:B23"/>
    <mergeCell ref="C21:C23"/>
    <mergeCell ref="D21:D23"/>
    <mergeCell ref="E21:E23"/>
    <mergeCell ref="A15:A17"/>
    <mergeCell ref="B15:B17"/>
    <mergeCell ref="C15:C17"/>
    <mergeCell ref="D15:D17"/>
    <mergeCell ref="E15:E17"/>
    <mergeCell ref="M15:M16"/>
    <mergeCell ref="N15:N16"/>
    <mergeCell ref="O15:O16"/>
    <mergeCell ref="P15:P16"/>
    <mergeCell ref="G15:G16"/>
    <mergeCell ref="H15:H16"/>
    <mergeCell ref="I15:I16"/>
    <mergeCell ref="J15:J16"/>
    <mergeCell ref="K15:K16"/>
    <mergeCell ref="L15:L16"/>
    <mergeCell ref="A24:A25"/>
    <mergeCell ref="B24:B25"/>
    <mergeCell ref="C24:C25"/>
    <mergeCell ref="D24:D25"/>
    <mergeCell ref="E24:E25"/>
    <mergeCell ref="A31:A33"/>
    <mergeCell ref="B31:B33"/>
    <mergeCell ref="C31:C33"/>
    <mergeCell ref="D31:D33"/>
    <mergeCell ref="A29:A30"/>
    <mergeCell ref="B29:B30"/>
    <mergeCell ref="C29:C30"/>
    <mergeCell ref="D29:D30"/>
    <mergeCell ref="A35:A36"/>
    <mergeCell ref="B35:B36"/>
    <mergeCell ref="C35:C36"/>
    <mergeCell ref="D35:D36"/>
    <mergeCell ref="E35:E36"/>
    <mergeCell ref="A46:A47"/>
    <mergeCell ref="B46:B47"/>
    <mergeCell ref="C46:C47"/>
    <mergeCell ref="D46:D47"/>
    <mergeCell ref="E46:E47"/>
    <mergeCell ref="A37:A45"/>
    <mergeCell ref="B37:B45"/>
    <mergeCell ref="C37:C45"/>
    <mergeCell ref="D37:D45"/>
    <mergeCell ref="E37:E45"/>
    <mergeCell ref="A57:A58"/>
    <mergeCell ref="B57:B58"/>
    <mergeCell ref="C57:C58"/>
    <mergeCell ref="D57:D58"/>
    <mergeCell ref="A48:A49"/>
    <mergeCell ref="B48:B49"/>
    <mergeCell ref="C48:C49"/>
    <mergeCell ref="D48:D49"/>
    <mergeCell ref="A50:A51"/>
    <mergeCell ref="B50:B51"/>
    <mergeCell ref="C50:C51"/>
    <mergeCell ref="D50:D51"/>
    <mergeCell ref="A52:A53"/>
    <mergeCell ref="B52:B53"/>
    <mergeCell ref="C52:C53"/>
    <mergeCell ref="D52:D53"/>
    <mergeCell ref="S15:S16"/>
    <mergeCell ref="L7:S7"/>
    <mergeCell ref="E52:E53"/>
    <mergeCell ref="F31:F33"/>
    <mergeCell ref="E57:E58"/>
    <mergeCell ref="F57:F58"/>
    <mergeCell ref="F50:F51"/>
    <mergeCell ref="E48:E49"/>
    <mergeCell ref="F46:F47"/>
    <mergeCell ref="F37:F45"/>
    <mergeCell ref="F35:F36"/>
    <mergeCell ref="E50:E51"/>
    <mergeCell ref="F29:F30"/>
    <mergeCell ref="E29:E30"/>
    <mergeCell ref="E31:E33"/>
    <mergeCell ref="F24:F25"/>
  </mergeCells>
  <pageMargins left="0" right="0" top="0.19685039370078741" bottom="0" header="0.31496062992125984" footer="0.31496062992125984"/>
  <pageSetup paperSize="9" scale="81" fitToHeight="0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59"/>
  <sheetViews>
    <sheetView topLeftCell="A22" zoomScale="120" zoomScaleNormal="120" workbookViewId="0">
      <selection activeCell="I34" sqref="I34"/>
    </sheetView>
  </sheetViews>
  <sheetFormatPr defaultRowHeight="15" x14ac:dyDescent="0.25"/>
  <cols>
    <col min="1" max="1" width="5" customWidth="1"/>
    <col min="2" max="2" width="5.42578125" customWidth="1"/>
    <col min="3" max="3" width="20.140625" style="2" customWidth="1"/>
    <col min="4" max="4" width="38.5703125" style="2" customWidth="1"/>
    <col min="5" max="13" width="10.5703125" style="2" customWidth="1"/>
    <col min="14" max="14" width="8.7109375" style="2"/>
  </cols>
  <sheetData>
    <row r="1" spans="1:13" ht="14.1" customHeight="1" x14ac:dyDescent="0.25">
      <c r="A1" s="4"/>
      <c r="B1" s="4"/>
      <c r="C1" s="71"/>
      <c r="D1" s="71"/>
      <c r="E1" s="71"/>
      <c r="F1" s="71"/>
      <c r="G1" s="71"/>
      <c r="I1" s="71"/>
      <c r="J1" s="71" t="s">
        <v>57</v>
      </c>
      <c r="K1" s="71"/>
      <c r="L1" s="71"/>
      <c r="M1" s="71"/>
    </row>
    <row r="2" spans="1:13" ht="14.1" customHeight="1" x14ac:dyDescent="0.25">
      <c r="A2" s="4"/>
      <c r="B2" s="4"/>
      <c r="C2" s="71"/>
      <c r="D2" s="71"/>
      <c r="E2" s="71"/>
      <c r="F2" s="71"/>
      <c r="G2" s="71"/>
      <c r="I2" s="71"/>
      <c r="J2" s="71" t="s">
        <v>0</v>
      </c>
      <c r="K2" s="71"/>
      <c r="L2" s="71"/>
      <c r="M2" s="71"/>
    </row>
    <row r="3" spans="1:13" ht="14.1" customHeight="1" x14ac:dyDescent="0.25">
      <c r="A3" s="4"/>
      <c r="B3" s="4"/>
      <c r="C3" s="71"/>
      <c r="D3" s="71"/>
      <c r="E3" s="71"/>
      <c r="F3" s="71"/>
      <c r="G3" s="71"/>
      <c r="I3" s="20"/>
      <c r="J3" s="20" t="s">
        <v>180</v>
      </c>
      <c r="K3" s="20"/>
      <c r="L3" s="20"/>
      <c r="M3" s="20"/>
    </row>
    <row r="4" spans="1:13" ht="14.45" x14ac:dyDescent="0.35">
      <c r="A4" s="4"/>
      <c r="B4" s="4"/>
      <c r="C4" s="71"/>
      <c r="D4" s="71"/>
      <c r="E4" s="71"/>
      <c r="F4" s="71"/>
      <c r="G4" s="71"/>
      <c r="H4" s="72"/>
      <c r="I4" s="71"/>
      <c r="J4" s="71"/>
      <c r="K4" s="71"/>
      <c r="L4" s="71"/>
      <c r="M4" s="71"/>
    </row>
    <row r="5" spans="1:13" ht="18" customHeight="1" x14ac:dyDescent="0.25">
      <c r="A5" s="229" t="s">
        <v>58</v>
      </c>
      <c r="B5" s="178"/>
      <c r="C5" s="178"/>
      <c r="D5" s="178"/>
      <c r="E5" s="178"/>
      <c r="F5" s="178"/>
      <c r="G5" s="178"/>
      <c r="H5" s="178"/>
      <c r="I5" s="178"/>
      <c r="J5" s="178"/>
      <c r="K5" s="65"/>
      <c r="L5" s="65"/>
      <c r="M5" s="65"/>
    </row>
    <row r="6" spans="1:13" ht="10.5" customHeight="1" x14ac:dyDescent="0.35">
      <c r="A6" s="4"/>
      <c r="B6" s="4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20.25" customHeight="1" x14ac:dyDescent="0.25">
      <c r="A7" s="230" t="s">
        <v>1</v>
      </c>
      <c r="B7" s="231"/>
      <c r="C7" s="171" t="s">
        <v>59</v>
      </c>
      <c r="D7" s="171" t="s">
        <v>60</v>
      </c>
      <c r="E7" s="184" t="s">
        <v>61</v>
      </c>
      <c r="F7" s="161"/>
      <c r="G7" s="161"/>
      <c r="H7" s="161"/>
      <c r="I7" s="161"/>
      <c r="J7" s="161"/>
      <c r="K7" s="161"/>
      <c r="L7" s="161"/>
      <c r="M7" s="162"/>
    </row>
    <row r="8" spans="1:13" ht="24" customHeight="1" x14ac:dyDescent="0.25">
      <c r="A8" s="230"/>
      <c r="B8" s="231"/>
      <c r="C8" s="172" t="s">
        <v>31</v>
      </c>
      <c r="D8" s="172"/>
      <c r="E8" s="171" t="s">
        <v>62</v>
      </c>
      <c r="F8" s="171" t="s">
        <v>33</v>
      </c>
      <c r="G8" s="171" t="s">
        <v>72</v>
      </c>
      <c r="H8" s="171" t="s">
        <v>74</v>
      </c>
      <c r="I8" s="171" t="s">
        <v>75</v>
      </c>
      <c r="J8" s="171" t="s">
        <v>76</v>
      </c>
      <c r="K8" s="171" t="s">
        <v>129</v>
      </c>
      <c r="L8" s="171" t="s">
        <v>178</v>
      </c>
      <c r="M8" s="171" t="s">
        <v>179</v>
      </c>
    </row>
    <row r="9" spans="1:13" ht="15" customHeight="1" x14ac:dyDescent="0.25">
      <c r="A9" s="7" t="s">
        <v>2</v>
      </c>
      <c r="B9" s="7" t="s">
        <v>3</v>
      </c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</row>
    <row r="10" spans="1:13" ht="14.1" customHeight="1" x14ac:dyDescent="0.25">
      <c r="A10" s="226" t="s">
        <v>4</v>
      </c>
      <c r="B10" s="217"/>
      <c r="C10" s="228" t="s">
        <v>80</v>
      </c>
      <c r="D10" s="12" t="s">
        <v>45</v>
      </c>
      <c r="E10" s="73">
        <f>SUM(F10:M10)</f>
        <v>917223.82</v>
      </c>
      <c r="F10" s="9">
        <f t="shared" ref="F10" si="0">SUM(F11+F17+F18+F19)</f>
        <v>122420.42000000001</v>
      </c>
      <c r="G10" s="9">
        <f t="shared" ref="G10" si="1">SUM(G11+G17+G18+G19)</f>
        <v>95530.400000000009</v>
      </c>
      <c r="H10" s="9">
        <f>SUM(H11+H17+H18+H19)</f>
        <v>96438.9</v>
      </c>
      <c r="I10" s="9">
        <f t="shared" ref="I10:J10" si="2">SUM(I11+I17+I18+I19)</f>
        <v>97461.299999999988</v>
      </c>
      <c r="J10" s="9">
        <f t="shared" si="2"/>
        <v>122289.80000000002</v>
      </c>
      <c r="K10" s="9">
        <f t="shared" ref="K10:M10" si="3">SUM(K11+K17+K18+K19)</f>
        <v>128241.80000000002</v>
      </c>
      <c r="L10" s="9">
        <f t="shared" si="3"/>
        <v>127420.60000000002</v>
      </c>
      <c r="M10" s="9">
        <f t="shared" si="3"/>
        <v>127420.60000000002</v>
      </c>
    </row>
    <row r="11" spans="1:13" x14ac:dyDescent="0.25">
      <c r="A11" s="226"/>
      <c r="B11" s="217"/>
      <c r="C11" s="228"/>
      <c r="D11" s="13" t="s">
        <v>63</v>
      </c>
      <c r="E11" s="73">
        <f>SUM(F11:M11)</f>
        <v>917223.82</v>
      </c>
      <c r="F11" s="11">
        <f t="shared" ref="F11:G11" si="4">F21+F31+F51+F41</f>
        <v>122420.42000000001</v>
      </c>
      <c r="G11" s="11">
        <f t="shared" si="4"/>
        <v>95530.400000000009</v>
      </c>
      <c r="H11" s="11">
        <f t="shared" ref="H11:J11" si="5">H21+H31+H51+H41</f>
        <v>96438.9</v>
      </c>
      <c r="I11" s="11">
        <f t="shared" si="5"/>
        <v>97461.299999999988</v>
      </c>
      <c r="J11" s="11">
        <f t="shared" si="5"/>
        <v>122289.80000000002</v>
      </c>
      <c r="K11" s="11">
        <f t="shared" ref="K11:M11" si="6">K21+K31+K51+K41</f>
        <v>128241.80000000002</v>
      </c>
      <c r="L11" s="11">
        <f t="shared" si="6"/>
        <v>127420.60000000002</v>
      </c>
      <c r="M11" s="11">
        <f t="shared" si="6"/>
        <v>127420.60000000002</v>
      </c>
    </row>
    <row r="12" spans="1:13" x14ac:dyDescent="0.25">
      <c r="A12" s="226"/>
      <c r="B12" s="217"/>
      <c r="C12" s="228"/>
      <c r="D12" s="14" t="s">
        <v>64</v>
      </c>
      <c r="E12" s="73">
        <f t="shared" ref="E12:E59" si="7">SUM(F12:M12)</f>
        <v>0</v>
      </c>
      <c r="F12" s="11"/>
      <c r="G12" s="11"/>
      <c r="H12" s="11"/>
      <c r="I12" s="11"/>
      <c r="J12" s="11"/>
      <c r="K12" s="11"/>
      <c r="L12" s="11"/>
      <c r="M12" s="11"/>
    </row>
    <row r="13" spans="1:13" ht="22.5" x14ac:dyDescent="0.25">
      <c r="A13" s="226"/>
      <c r="B13" s="217"/>
      <c r="C13" s="228"/>
      <c r="D13" s="14" t="s">
        <v>65</v>
      </c>
      <c r="E13" s="73">
        <f>SUM(F13:M13)</f>
        <v>906046.72</v>
      </c>
      <c r="F13" s="11">
        <f t="shared" ref="F13:G13" si="8">F23+F33+F53+F43</f>
        <v>120138.32</v>
      </c>
      <c r="G13" s="11">
        <f t="shared" si="8"/>
        <v>89843.6</v>
      </c>
      <c r="H13" s="11">
        <f>H23+H33+H53+H43</f>
        <v>95655.599999999991</v>
      </c>
      <c r="I13" s="11">
        <f t="shared" ref="H13:J19" si="9">I23+I33+I53+I43</f>
        <v>96678.799999999988</v>
      </c>
      <c r="J13" s="11">
        <f>J23+J33+J53+J43</f>
        <v>121468.60000000002</v>
      </c>
      <c r="K13" s="11">
        <f t="shared" ref="K13:L13" si="10">K23+K33+K53+K43</f>
        <v>127420.60000000002</v>
      </c>
      <c r="L13" s="11">
        <f t="shared" si="10"/>
        <v>127420.60000000002</v>
      </c>
      <c r="M13" s="11">
        <f>M23+M33+M53+M43</f>
        <v>127420.60000000002</v>
      </c>
    </row>
    <row r="14" spans="1:13" x14ac:dyDescent="0.25">
      <c r="A14" s="226"/>
      <c r="B14" s="217"/>
      <c r="C14" s="228"/>
      <c r="D14" s="14" t="s">
        <v>66</v>
      </c>
      <c r="E14" s="73">
        <f t="shared" si="7"/>
        <v>10237.600000000002</v>
      </c>
      <c r="F14" s="11">
        <f>F24+F34+F54+F44</f>
        <v>2282.1</v>
      </c>
      <c r="G14" s="11">
        <f t="shared" ref="G14" si="11">G24+G34+G54+G44</f>
        <v>4807.3</v>
      </c>
      <c r="H14" s="11">
        <f>H24+H34+H54+H44</f>
        <v>723.3</v>
      </c>
      <c r="I14" s="11">
        <f t="shared" si="9"/>
        <v>782.5</v>
      </c>
      <c r="J14" s="11">
        <f t="shared" si="9"/>
        <v>821.2</v>
      </c>
      <c r="K14" s="11">
        <f t="shared" ref="K14:M14" si="12">K24+K34+K54+K44</f>
        <v>821.2</v>
      </c>
      <c r="L14" s="11">
        <f t="shared" si="12"/>
        <v>0</v>
      </c>
      <c r="M14" s="11">
        <f t="shared" si="12"/>
        <v>0</v>
      </c>
    </row>
    <row r="15" spans="1:13" ht="22.35" customHeight="1" x14ac:dyDescent="0.25">
      <c r="A15" s="226"/>
      <c r="B15" s="217"/>
      <c r="C15" s="228"/>
      <c r="D15" s="14" t="s">
        <v>67</v>
      </c>
      <c r="E15" s="73">
        <f t="shared" si="7"/>
        <v>939.5</v>
      </c>
      <c r="F15" s="11">
        <f t="shared" ref="F15:G15" si="13">F25+F35+F55+F45</f>
        <v>0</v>
      </c>
      <c r="G15" s="11">
        <f t="shared" si="13"/>
        <v>879.5</v>
      </c>
      <c r="H15" s="11">
        <f t="shared" si="9"/>
        <v>60</v>
      </c>
      <c r="I15" s="11">
        <f>I25+I35+I55+I45</f>
        <v>0</v>
      </c>
      <c r="J15" s="11">
        <f t="shared" si="9"/>
        <v>0</v>
      </c>
      <c r="K15" s="11">
        <f t="shared" ref="K15:M15" si="14">K25+K35+K55+K45</f>
        <v>0</v>
      </c>
      <c r="L15" s="11">
        <f t="shared" si="14"/>
        <v>0</v>
      </c>
      <c r="M15" s="11">
        <f t="shared" si="14"/>
        <v>0</v>
      </c>
    </row>
    <row r="16" spans="1:13" ht="14.1" customHeight="1" x14ac:dyDescent="0.25">
      <c r="A16" s="226"/>
      <c r="B16" s="217"/>
      <c r="C16" s="228"/>
      <c r="D16" s="14" t="s">
        <v>68</v>
      </c>
      <c r="E16" s="73">
        <f t="shared" si="7"/>
        <v>0</v>
      </c>
      <c r="F16" s="11">
        <f t="shared" ref="F16:G16" si="15">F26+F36+F56+F46</f>
        <v>0</v>
      </c>
      <c r="G16" s="11">
        <f t="shared" si="15"/>
        <v>0</v>
      </c>
      <c r="H16" s="11">
        <f t="shared" si="9"/>
        <v>0</v>
      </c>
      <c r="I16" s="11">
        <f t="shared" si="9"/>
        <v>0</v>
      </c>
      <c r="J16" s="11">
        <f t="shared" si="9"/>
        <v>0</v>
      </c>
      <c r="K16" s="11">
        <f t="shared" ref="K16:M16" si="16">K26+K36+K56+K46</f>
        <v>0</v>
      </c>
      <c r="L16" s="11">
        <f t="shared" si="16"/>
        <v>0</v>
      </c>
      <c r="M16" s="11">
        <f t="shared" si="16"/>
        <v>0</v>
      </c>
    </row>
    <row r="17" spans="1:16" ht="25.5" customHeight="1" x14ac:dyDescent="0.25">
      <c r="A17" s="226"/>
      <c r="B17" s="217"/>
      <c r="C17" s="228"/>
      <c r="D17" s="15" t="s">
        <v>69</v>
      </c>
      <c r="E17" s="73">
        <f t="shared" si="7"/>
        <v>0</v>
      </c>
      <c r="F17" s="11">
        <f t="shared" ref="F17:G17" si="17">F27+F37+F57+F47</f>
        <v>0</v>
      </c>
      <c r="G17" s="11">
        <f t="shared" si="17"/>
        <v>0</v>
      </c>
      <c r="H17" s="11">
        <f t="shared" si="9"/>
        <v>0</v>
      </c>
      <c r="I17" s="11">
        <f t="shared" si="9"/>
        <v>0</v>
      </c>
      <c r="J17" s="11">
        <f t="shared" si="9"/>
        <v>0</v>
      </c>
      <c r="K17" s="11">
        <f t="shared" ref="K17:M17" si="18">K27+K37+K57+K47</f>
        <v>0</v>
      </c>
      <c r="L17" s="11">
        <f t="shared" si="18"/>
        <v>0</v>
      </c>
      <c r="M17" s="11">
        <f t="shared" si="18"/>
        <v>0</v>
      </c>
    </row>
    <row r="18" spans="1:16" ht="24.75" customHeight="1" x14ac:dyDescent="0.25">
      <c r="A18" s="226"/>
      <c r="B18" s="217"/>
      <c r="C18" s="228"/>
      <c r="D18" s="15" t="s">
        <v>70</v>
      </c>
      <c r="E18" s="73">
        <f t="shared" si="7"/>
        <v>0</v>
      </c>
      <c r="F18" s="11">
        <f t="shared" ref="F18:G18" si="19">F28+F38+F58+F48</f>
        <v>0</v>
      </c>
      <c r="G18" s="11">
        <f t="shared" si="19"/>
        <v>0</v>
      </c>
      <c r="H18" s="11">
        <f t="shared" si="9"/>
        <v>0</v>
      </c>
      <c r="I18" s="11">
        <f t="shared" si="9"/>
        <v>0</v>
      </c>
      <c r="J18" s="11">
        <f t="shared" si="9"/>
        <v>0</v>
      </c>
      <c r="K18" s="11">
        <f t="shared" ref="K18:M18" si="20">K28+K38+K58+K48</f>
        <v>0</v>
      </c>
      <c r="L18" s="11">
        <f t="shared" si="20"/>
        <v>0</v>
      </c>
      <c r="M18" s="11">
        <f t="shared" si="20"/>
        <v>0</v>
      </c>
      <c r="O18" s="5"/>
      <c r="P18" s="5"/>
    </row>
    <row r="19" spans="1:16" ht="14.1" customHeight="1" x14ac:dyDescent="0.25">
      <c r="A19" s="227"/>
      <c r="B19" s="218"/>
      <c r="C19" s="228"/>
      <c r="D19" s="15" t="s">
        <v>71</v>
      </c>
      <c r="E19" s="73">
        <f t="shared" si="7"/>
        <v>0</v>
      </c>
      <c r="F19" s="11">
        <f>F29+F39+F59+F49</f>
        <v>0</v>
      </c>
      <c r="G19" s="11">
        <f t="shared" ref="G19" si="21">G29+G39+G59+G49</f>
        <v>0</v>
      </c>
      <c r="H19" s="11">
        <f t="shared" si="9"/>
        <v>0</v>
      </c>
      <c r="I19" s="11">
        <f t="shared" si="9"/>
        <v>0</v>
      </c>
      <c r="J19" s="11">
        <f t="shared" si="9"/>
        <v>0</v>
      </c>
      <c r="K19" s="11">
        <f t="shared" ref="K19:M19" si="22">K29+K39+K59+K49</f>
        <v>0</v>
      </c>
      <c r="L19" s="11">
        <f t="shared" si="22"/>
        <v>0</v>
      </c>
      <c r="M19" s="11">
        <f t="shared" si="22"/>
        <v>0</v>
      </c>
      <c r="O19" s="5"/>
      <c r="P19" s="8"/>
    </row>
    <row r="20" spans="1:16" ht="15.75" customHeight="1" x14ac:dyDescent="0.25">
      <c r="A20" s="217" t="s">
        <v>4</v>
      </c>
      <c r="B20" s="217" t="s">
        <v>5</v>
      </c>
      <c r="C20" s="219" t="s">
        <v>6</v>
      </c>
      <c r="D20" s="12" t="s">
        <v>45</v>
      </c>
      <c r="E20" s="73">
        <f>SUM(F20:M20)</f>
        <v>225043.82</v>
      </c>
      <c r="F20" s="9">
        <f>F21+F27+F28+F29</f>
        <v>21478.719999999998</v>
      </c>
      <c r="G20" s="9">
        <f t="shared" ref="G20" si="23">G21+G27+G28+G29</f>
        <v>23211.599999999999</v>
      </c>
      <c r="H20" s="9">
        <f t="shared" ref="H20:J20" si="24">H21+H27+H28+H29</f>
        <v>24205.3</v>
      </c>
      <c r="I20" s="9">
        <f t="shared" si="24"/>
        <v>24241.200000000001</v>
      </c>
      <c r="J20" s="9">
        <f t="shared" si="24"/>
        <v>31560.100000000002</v>
      </c>
      <c r="K20" s="9">
        <f t="shared" ref="K20:M20" si="25">K21+K27+K28+K29</f>
        <v>33511.300000000003</v>
      </c>
      <c r="L20" s="9">
        <f t="shared" si="25"/>
        <v>33417.800000000003</v>
      </c>
      <c r="M20" s="9">
        <f t="shared" si="25"/>
        <v>33417.800000000003</v>
      </c>
      <c r="O20" s="10"/>
      <c r="P20" s="8"/>
    </row>
    <row r="21" spans="1:16" ht="15" customHeight="1" x14ac:dyDescent="0.25">
      <c r="A21" s="217"/>
      <c r="B21" s="217"/>
      <c r="C21" s="219"/>
      <c r="D21" s="13" t="s">
        <v>63</v>
      </c>
      <c r="E21" s="73">
        <f>SUM(F21:M21)</f>
        <v>225043.82</v>
      </c>
      <c r="F21" s="11">
        <f>F23+F26+F24+F25</f>
        <v>21478.719999999998</v>
      </c>
      <c r="G21" s="11">
        <f t="shared" ref="G21" si="26">G23+G26+G24+G25</f>
        <v>23211.599999999999</v>
      </c>
      <c r="H21" s="11">
        <f t="shared" ref="H21:J21" si="27">H23+H26+H24+H25</f>
        <v>24205.3</v>
      </c>
      <c r="I21" s="11">
        <f t="shared" si="27"/>
        <v>24241.200000000001</v>
      </c>
      <c r="J21" s="11">
        <f t="shared" si="27"/>
        <v>31560.100000000002</v>
      </c>
      <c r="K21" s="11">
        <f t="shared" ref="K21:M21" si="28">K23+K26+K24+K25</f>
        <v>33511.300000000003</v>
      </c>
      <c r="L21" s="11">
        <f t="shared" si="28"/>
        <v>33417.800000000003</v>
      </c>
      <c r="M21" s="11">
        <f t="shared" si="28"/>
        <v>33417.800000000003</v>
      </c>
      <c r="O21" s="5"/>
      <c r="P21" s="8"/>
    </row>
    <row r="22" spans="1:16" ht="14.1" customHeight="1" x14ac:dyDescent="0.25">
      <c r="A22" s="217"/>
      <c r="B22" s="217"/>
      <c r="C22" s="219"/>
      <c r="D22" s="14" t="s">
        <v>64</v>
      </c>
      <c r="E22" s="73">
        <f t="shared" si="7"/>
        <v>0</v>
      </c>
      <c r="F22" s="11"/>
      <c r="G22" s="11"/>
      <c r="H22" s="11"/>
      <c r="I22" s="11"/>
      <c r="J22" s="11"/>
      <c r="K22" s="11"/>
      <c r="L22" s="11"/>
      <c r="M22" s="11"/>
      <c r="O22" s="5"/>
      <c r="P22" s="8"/>
    </row>
    <row r="23" spans="1:16" ht="22.5" x14ac:dyDescent="0.25">
      <c r="A23" s="217"/>
      <c r="B23" s="217"/>
      <c r="C23" s="219"/>
      <c r="D23" s="14" t="s">
        <v>65</v>
      </c>
      <c r="E23" s="73">
        <f>SUM(F23:M23)</f>
        <v>224443.62</v>
      </c>
      <c r="F23" s="11">
        <f>'5'!L12-F24</f>
        <v>21396.62</v>
      </c>
      <c r="G23" s="11">
        <f>'5'!M12-G24</f>
        <v>23092</v>
      </c>
      <c r="H23" s="11">
        <f>'5'!N12-H24</f>
        <v>24087.3</v>
      </c>
      <c r="I23" s="11">
        <f>'5'!O12-I24</f>
        <v>24147.7</v>
      </c>
      <c r="J23" s="11">
        <f>'5'!P12-J24</f>
        <v>31466.600000000002</v>
      </c>
      <c r="K23" s="11">
        <f>'5'!Q12-K24</f>
        <v>33417.800000000003</v>
      </c>
      <c r="L23" s="11">
        <f>'5'!R12-L24</f>
        <v>33417.800000000003</v>
      </c>
      <c r="M23" s="11">
        <f>'5'!S12-M24</f>
        <v>33417.800000000003</v>
      </c>
      <c r="O23" s="8"/>
      <c r="P23" s="8"/>
    </row>
    <row r="24" spans="1:16" ht="14.1" customHeight="1" x14ac:dyDescent="0.25">
      <c r="A24" s="217"/>
      <c r="B24" s="217"/>
      <c r="C24" s="219"/>
      <c r="D24" s="14" t="s">
        <v>66</v>
      </c>
      <c r="E24" s="73">
        <f>SUM(F24:M24)</f>
        <v>600.20000000000005</v>
      </c>
      <c r="F24" s="11">
        <v>82.1</v>
      </c>
      <c r="G24" s="11">
        <v>119.6</v>
      </c>
      <c r="H24" s="11">
        <v>118</v>
      </c>
      <c r="I24" s="11">
        <v>93.5</v>
      </c>
      <c r="J24" s="11">
        <v>93.5</v>
      </c>
      <c r="K24" s="11">
        <v>93.5</v>
      </c>
      <c r="L24" s="11"/>
      <c r="M24" s="11"/>
      <c r="O24" s="8"/>
      <c r="P24" s="8"/>
    </row>
    <row r="25" spans="1:16" ht="22.5" x14ac:dyDescent="0.25">
      <c r="A25" s="217"/>
      <c r="B25" s="217"/>
      <c r="C25" s="219"/>
      <c r="D25" s="14" t="s">
        <v>67</v>
      </c>
      <c r="E25" s="73">
        <f t="shared" si="7"/>
        <v>0</v>
      </c>
      <c r="F25" s="11"/>
      <c r="G25" s="11"/>
      <c r="H25" s="11"/>
      <c r="I25" s="11"/>
      <c r="J25" s="11"/>
      <c r="K25" s="11"/>
      <c r="L25" s="11"/>
      <c r="M25" s="11"/>
      <c r="O25" s="8"/>
      <c r="P25" s="5"/>
    </row>
    <row r="26" spans="1:16" ht="14.1" customHeight="1" x14ac:dyDescent="0.25">
      <c r="A26" s="217"/>
      <c r="B26" s="217"/>
      <c r="C26" s="219"/>
      <c r="D26" s="14" t="s">
        <v>68</v>
      </c>
      <c r="E26" s="73">
        <f t="shared" si="7"/>
        <v>0</v>
      </c>
      <c r="F26" s="11"/>
      <c r="G26" s="11"/>
      <c r="H26" s="11"/>
      <c r="I26" s="11"/>
      <c r="J26" s="11"/>
      <c r="K26" s="11"/>
      <c r="L26" s="11"/>
      <c r="M26" s="11"/>
      <c r="O26" s="8"/>
    </row>
    <row r="27" spans="1:16" ht="24.75" customHeight="1" x14ac:dyDescent="0.25">
      <c r="A27" s="217"/>
      <c r="B27" s="217"/>
      <c r="C27" s="219"/>
      <c r="D27" s="15" t="s">
        <v>69</v>
      </c>
      <c r="E27" s="73">
        <f t="shared" si="7"/>
        <v>0</v>
      </c>
      <c r="F27" s="11"/>
      <c r="G27" s="11"/>
      <c r="H27" s="11"/>
      <c r="I27" s="11"/>
      <c r="J27" s="11"/>
      <c r="K27" s="11"/>
      <c r="L27" s="11"/>
      <c r="M27" s="11"/>
      <c r="O27" s="8"/>
    </row>
    <row r="28" spans="1:16" ht="24.75" customHeight="1" x14ac:dyDescent="0.25">
      <c r="A28" s="217"/>
      <c r="B28" s="217"/>
      <c r="C28" s="219"/>
      <c r="D28" s="15" t="s">
        <v>70</v>
      </c>
      <c r="E28" s="73">
        <f t="shared" si="7"/>
        <v>0</v>
      </c>
      <c r="F28" s="11"/>
      <c r="G28" s="11"/>
      <c r="H28" s="11"/>
      <c r="I28" s="11"/>
      <c r="J28" s="11"/>
      <c r="K28" s="11"/>
      <c r="L28" s="11"/>
      <c r="M28" s="11"/>
      <c r="O28" s="5"/>
    </row>
    <row r="29" spans="1:16" ht="14.1" customHeight="1" x14ac:dyDescent="0.25">
      <c r="A29" s="218"/>
      <c r="B29" s="218"/>
      <c r="C29" s="219"/>
      <c r="D29" s="15" t="s">
        <v>71</v>
      </c>
      <c r="E29" s="73">
        <f t="shared" si="7"/>
        <v>0</v>
      </c>
      <c r="F29" s="11"/>
      <c r="G29" s="11"/>
      <c r="H29" s="11"/>
      <c r="I29" s="11"/>
      <c r="J29" s="11"/>
      <c r="K29" s="11"/>
      <c r="L29" s="11"/>
      <c r="M29" s="11"/>
    </row>
    <row r="30" spans="1:16" ht="14.1" customHeight="1" x14ac:dyDescent="0.25">
      <c r="A30" s="220" t="s">
        <v>4</v>
      </c>
      <c r="B30" s="220" t="s">
        <v>7</v>
      </c>
      <c r="C30" s="223" t="s">
        <v>8</v>
      </c>
      <c r="D30" s="12" t="s">
        <v>45</v>
      </c>
      <c r="E30" s="73">
        <f t="shared" si="7"/>
        <v>624699.9</v>
      </c>
      <c r="F30" s="9">
        <f t="shared" ref="F30:G30" si="29">F31+F37+F38+F39</f>
        <v>62233.2</v>
      </c>
      <c r="G30" s="9">
        <f t="shared" si="29"/>
        <v>67405.399999999994</v>
      </c>
      <c r="H30" s="9">
        <f t="shared" ref="H30:J30" si="30">H31+H37+H38+H39</f>
        <v>68333.399999999994</v>
      </c>
      <c r="I30" s="9">
        <f t="shared" si="30"/>
        <v>69294.2</v>
      </c>
      <c r="J30" s="9">
        <f t="shared" si="30"/>
        <v>86746.500000000015</v>
      </c>
      <c r="K30" s="9">
        <f t="shared" ref="K30:M30" si="31">K31+K37+K38+K39</f>
        <v>90714.200000000012</v>
      </c>
      <c r="L30" s="9">
        <f t="shared" si="31"/>
        <v>89986.500000000015</v>
      </c>
      <c r="M30" s="9">
        <f t="shared" si="31"/>
        <v>89986.500000000015</v>
      </c>
    </row>
    <row r="31" spans="1:16" ht="15.75" customHeight="1" x14ac:dyDescent="0.25">
      <c r="A31" s="221"/>
      <c r="B31" s="221"/>
      <c r="C31" s="224"/>
      <c r="D31" s="13" t="s">
        <v>63</v>
      </c>
      <c r="E31" s="73">
        <f t="shared" si="7"/>
        <v>624699.9</v>
      </c>
      <c r="F31" s="11">
        <f t="shared" ref="F31:G31" si="32">F33+F36+F34+F35</f>
        <v>62233.2</v>
      </c>
      <c r="G31" s="11">
        <f t="shared" si="32"/>
        <v>67405.399999999994</v>
      </c>
      <c r="H31" s="11">
        <f t="shared" ref="H31:J31" si="33">H33+H36+H34+H35</f>
        <v>68333.399999999994</v>
      </c>
      <c r="I31" s="11">
        <f t="shared" si="33"/>
        <v>69294.2</v>
      </c>
      <c r="J31" s="11">
        <f t="shared" si="33"/>
        <v>86746.500000000015</v>
      </c>
      <c r="K31" s="11">
        <f t="shared" ref="K31:M31" si="34">K33+K36+K34+K35</f>
        <v>90714.200000000012</v>
      </c>
      <c r="L31" s="11">
        <f t="shared" si="34"/>
        <v>89986.500000000015</v>
      </c>
      <c r="M31" s="11">
        <f t="shared" si="34"/>
        <v>89986.500000000015</v>
      </c>
    </row>
    <row r="32" spans="1:16" ht="14.1" customHeight="1" x14ac:dyDescent="0.25">
      <c r="A32" s="221"/>
      <c r="B32" s="221"/>
      <c r="C32" s="224"/>
      <c r="D32" s="14" t="s">
        <v>64</v>
      </c>
      <c r="E32" s="73">
        <f t="shared" si="7"/>
        <v>0</v>
      </c>
      <c r="F32" s="11"/>
      <c r="G32" s="11"/>
      <c r="H32" s="11"/>
      <c r="I32" s="11"/>
      <c r="J32" s="11"/>
      <c r="K32" s="11"/>
      <c r="L32" s="11"/>
      <c r="M32" s="11"/>
    </row>
    <row r="33" spans="1:13" ht="22.5" x14ac:dyDescent="0.25">
      <c r="A33" s="221"/>
      <c r="B33" s="221"/>
      <c r="C33" s="224"/>
      <c r="D33" s="14" t="s">
        <v>65</v>
      </c>
      <c r="E33" s="73">
        <f t="shared" si="7"/>
        <v>614123</v>
      </c>
      <c r="F33" s="11">
        <f>'5'!L21-F34</f>
        <v>60033.2</v>
      </c>
      <c r="G33" s="11">
        <f>'5'!M21-G34-G35</f>
        <v>61838.2</v>
      </c>
      <c r="H33" s="11">
        <f>'5'!N21-H34-H35</f>
        <v>67668.099999999991</v>
      </c>
      <c r="I33" s="11">
        <f>'5'!O21-I34</f>
        <v>68605.2</v>
      </c>
      <c r="J33" s="11">
        <f>'5'!P21-J34</f>
        <v>86018.800000000017</v>
      </c>
      <c r="K33" s="11">
        <f>'5'!Q21-K34</f>
        <v>89986.500000000015</v>
      </c>
      <c r="L33" s="11">
        <f>'5'!R21-L34</f>
        <v>89986.500000000015</v>
      </c>
      <c r="M33" s="11">
        <f>'5'!S21-M34</f>
        <v>89986.500000000015</v>
      </c>
    </row>
    <row r="34" spans="1:13" ht="14.1" customHeight="1" x14ac:dyDescent="0.25">
      <c r="A34" s="221"/>
      <c r="B34" s="221"/>
      <c r="C34" s="224"/>
      <c r="D34" s="14" t="s">
        <v>66</v>
      </c>
      <c r="E34" s="73">
        <f t="shared" si="7"/>
        <v>9637.4000000000015</v>
      </c>
      <c r="F34" s="11">
        <v>2200</v>
      </c>
      <c r="G34" s="11">
        <f>5567.2-G35</f>
        <v>4687.7</v>
      </c>
      <c r="H34" s="11">
        <f>500+105.3</f>
        <v>605.29999999999995</v>
      </c>
      <c r="I34" s="11">
        <v>689</v>
      </c>
      <c r="J34" s="11">
        <v>727.7</v>
      </c>
      <c r="K34" s="11">
        <v>727.7</v>
      </c>
      <c r="L34" s="11"/>
      <c r="M34" s="11"/>
    </row>
    <row r="35" spans="1:13" ht="22.5" x14ac:dyDescent="0.25">
      <c r="A35" s="221"/>
      <c r="B35" s="221"/>
      <c r="C35" s="224"/>
      <c r="D35" s="14" t="s">
        <v>67</v>
      </c>
      <c r="E35" s="73">
        <f t="shared" si="7"/>
        <v>939.5</v>
      </c>
      <c r="F35" s="11"/>
      <c r="G35" s="11">
        <v>879.5</v>
      </c>
      <c r="H35" s="11">
        <v>60</v>
      </c>
      <c r="I35" s="11"/>
      <c r="J35" s="11"/>
      <c r="K35" s="11"/>
      <c r="L35" s="11"/>
      <c r="M35" s="11"/>
    </row>
    <row r="36" spans="1:13" ht="14.1" customHeight="1" x14ac:dyDescent="0.25">
      <c r="A36" s="221"/>
      <c r="B36" s="221"/>
      <c r="C36" s="224"/>
      <c r="D36" s="14" t="s">
        <v>68</v>
      </c>
      <c r="E36" s="73">
        <f t="shared" si="7"/>
        <v>0</v>
      </c>
      <c r="F36" s="11"/>
      <c r="G36" s="11"/>
      <c r="H36" s="11"/>
      <c r="I36" s="11"/>
      <c r="J36" s="11"/>
      <c r="K36" s="11"/>
      <c r="L36" s="11"/>
      <c r="M36" s="11"/>
    </row>
    <row r="37" spans="1:13" ht="27" customHeight="1" x14ac:dyDescent="0.25">
      <c r="A37" s="221"/>
      <c r="B37" s="221"/>
      <c r="C37" s="224"/>
      <c r="D37" s="15" t="s">
        <v>69</v>
      </c>
      <c r="E37" s="73">
        <f t="shared" si="7"/>
        <v>0</v>
      </c>
      <c r="F37" s="11"/>
      <c r="G37" s="11"/>
      <c r="H37" s="11"/>
      <c r="I37" s="11"/>
      <c r="J37" s="11"/>
      <c r="K37" s="11"/>
      <c r="L37" s="11"/>
      <c r="M37" s="11"/>
    </row>
    <row r="38" spans="1:13" ht="24" customHeight="1" x14ac:dyDescent="0.25">
      <c r="A38" s="221"/>
      <c r="B38" s="221"/>
      <c r="C38" s="224"/>
      <c r="D38" s="15" t="s">
        <v>70</v>
      </c>
      <c r="E38" s="73">
        <f t="shared" si="7"/>
        <v>0</v>
      </c>
      <c r="F38" s="11"/>
      <c r="G38" s="11"/>
      <c r="H38" s="11"/>
      <c r="I38" s="11"/>
      <c r="J38" s="11"/>
      <c r="K38" s="11"/>
      <c r="L38" s="11"/>
      <c r="M38" s="11"/>
    </row>
    <row r="39" spans="1:13" ht="14.1" customHeight="1" x14ac:dyDescent="0.25">
      <c r="A39" s="222"/>
      <c r="B39" s="222"/>
      <c r="C39" s="225"/>
      <c r="D39" s="15" t="s">
        <v>71</v>
      </c>
      <c r="E39" s="73">
        <f t="shared" si="7"/>
        <v>0</v>
      </c>
      <c r="F39" s="11"/>
      <c r="G39" s="11"/>
      <c r="H39" s="11"/>
      <c r="I39" s="11"/>
      <c r="J39" s="11"/>
      <c r="K39" s="11"/>
      <c r="L39" s="11"/>
      <c r="M39" s="11"/>
    </row>
    <row r="40" spans="1:13" ht="14.1" customHeight="1" x14ac:dyDescent="0.25">
      <c r="A40" s="217" t="s">
        <v>4</v>
      </c>
      <c r="B40" s="217" t="s">
        <v>9</v>
      </c>
      <c r="C40" s="219" t="s">
        <v>10</v>
      </c>
      <c r="D40" s="12" t="s">
        <v>45</v>
      </c>
      <c r="E40" s="73">
        <f>SUM(F40:M40)</f>
        <v>6579.9</v>
      </c>
      <c r="F40" s="9">
        <f t="shared" ref="F40:G40" si="35">F41+F47+F48+F49</f>
        <v>5516.0999999999995</v>
      </c>
      <c r="G40" s="9">
        <f t="shared" si="35"/>
        <v>1063.8</v>
      </c>
      <c r="H40" s="9">
        <f t="shared" ref="H40:J40" si="36">H41+H47+H48+H49</f>
        <v>0</v>
      </c>
      <c r="I40" s="9">
        <f t="shared" si="36"/>
        <v>0</v>
      </c>
      <c r="J40" s="9">
        <f t="shared" si="36"/>
        <v>0</v>
      </c>
      <c r="K40" s="9">
        <f t="shared" ref="K40:M40" si="37">K41+K47+K48+K49</f>
        <v>0</v>
      </c>
      <c r="L40" s="9">
        <f t="shared" si="37"/>
        <v>0</v>
      </c>
      <c r="M40" s="9">
        <f t="shared" si="37"/>
        <v>0</v>
      </c>
    </row>
    <row r="41" spans="1:13" ht="15.75" customHeight="1" x14ac:dyDescent="0.25">
      <c r="A41" s="217"/>
      <c r="B41" s="217"/>
      <c r="C41" s="219"/>
      <c r="D41" s="13" t="s">
        <v>63</v>
      </c>
      <c r="E41" s="73">
        <f t="shared" si="7"/>
        <v>6579.9</v>
      </c>
      <c r="F41" s="11">
        <f t="shared" ref="F41" si="38">F43+F46</f>
        <v>5516.0999999999995</v>
      </c>
      <c r="G41" s="11">
        <f>G43+G46</f>
        <v>1063.8</v>
      </c>
      <c r="H41" s="11">
        <f t="shared" ref="H41:I41" si="39">H43+H46</f>
        <v>0</v>
      </c>
      <c r="I41" s="11">
        <f t="shared" si="39"/>
        <v>0</v>
      </c>
      <c r="J41" s="11">
        <f>J43+J46+J44</f>
        <v>0</v>
      </c>
      <c r="K41" s="11">
        <f t="shared" ref="K41:L41" si="40">K43+K46+K44</f>
        <v>0</v>
      </c>
      <c r="L41" s="11">
        <f t="shared" si="40"/>
        <v>0</v>
      </c>
      <c r="M41" s="11">
        <f>M43+M46+M44</f>
        <v>0</v>
      </c>
    </row>
    <row r="42" spans="1:13" ht="14.1" customHeight="1" x14ac:dyDescent="0.25">
      <c r="A42" s="217"/>
      <c r="B42" s="217"/>
      <c r="C42" s="219"/>
      <c r="D42" s="14" t="s">
        <v>64</v>
      </c>
      <c r="E42" s="73">
        <f t="shared" si="7"/>
        <v>0</v>
      </c>
      <c r="F42" s="11"/>
      <c r="G42" s="11"/>
      <c r="H42" s="11"/>
      <c r="I42" s="11"/>
      <c r="J42" s="11"/>
      <c r="K42" s="11"/>
      <c r="L42" s="11"/>
      <c r="M42" s="11"/>
    </row>
    <row r="43" spans="1:13" ht="24.75" customHeight="1" x14ac:dyDescent="0.25">
      <c r="A43" s="217"/>
      <c r="B43" s="217"/>
      <c r="C43" s="219"/>
      <c r="D43" s="14" t="s">
        <v>65</v>
      </c>
      <c r="E43" s="73">
        <f t="shared" si="7"/>
        <v>6579.9</v>
      </c>
      <c r="F43" s="11">
        <f>'5'!L48</f>
        <v>5516.0999999999995</v>
      </c>
      <c r="G43" s="11">
        <f>'5'!M48</f>
        <v>1063.8</v>
      </c>
      <c r="H43" s="11">
        <f>'5'!N48</f>
        <v>0</v>
      </c>
      <c r="I43" s="11">
        <f>'5'!O48</f>
        <v>0</v>
      </c>
      <c r="J43" s="11">
        <f>'5'!P48</f>
        <v>0</v>
      </c>
      <c r="K43" s="11">
        <f>'5'!Q48</f>
        <v>0</v>
      </c>
      <c r="L43" s="11">
        <f>'5'!R48</f>
        <v>0</v>
      </c>
      <c r="M43" s="11">
        <f>'5'!S48</f>
        <v>0</v>
      </c>
    </row>
    <row r="44" spans="1:13" ht="14.1" customHeight="1" x14ac:dyDescent="0.25">
      <c r="A44" s="217"/>
      <c r="B44" s="217"/>
      <c r="C44" s="219"/>
      <c r="D44" s="14" t="s">
        <v>66</v>
      </c>
      <c r="E44" s="73">
        <f t="shared" si="7"/>
        <v>0</v>
      </c>
      <c r="F44" s="11"/>
      <c r="G44" s="11"/>
      <c r="H44" s="11"/>
      <c r="I44" s="11"/>
      <c r="J44" s="11"/>
      <c r="K44" s="11"/>
      <c r="L44" s="11"/>
      <c r="M44" s="11"/>
    </row>
    <row r="45" spans="1:13" ht="22.5" x14ac:dyDescent="0.25">
      <c r="A45" s="217"/>
      <c r="B45" s="217"/>
      <c r="C45" s="219"/>
      <c r="D45" s="14" t="s">
        <v>67</v>
      </c>
      <c r="E45" s="73">
        <f t="shared" si="7"/>
        <v>0</v>
      </c>
      <c r="F45" s="11"/>
      <c r="G45" s="11"/>
      <c r="H45" s="11"/>
      <c r="I45" s="11"/>
      <c r="J45" s="11"/>
      <c r="K45" s="11"/>
      <c r="L45" s="11"/>
      <c r="M45" s="11"/>
    </row>
    <row r="46" spans="1:13" ht="14.1" customHeight="1" x14ac:dyDescent="0.25">
      <c r="A46" s="217"/>
      <c r="B46" s="217"/>
      <c r="C46" s="219"/>
      <c r="D46" s="14" t="s">
        <v>68</v>
      </c>
      <c r="E46" s="73">
        <f t="shared" si="7"/>
        <v>0</v>
      </c>
      <c r="F46" s="11"/>
      <c r="G46" s="11"/>
      <c r="H46" s="11"/>
      <c r="I46" s="11"/>
      <c r="J46" s="11"/>
      <c r="K46" s="11"/>
      <c r="L46" s="11"/>
      <c r="M46" s="11"/>
    </row>
    <row r="47" spans="1:13" ht="27" customHeight="1" x14ac:dyDescent="0.25">
      <c r="A47" s="217"/>
      <c r="B47" s="217"/>
      <c r="C47" s="219"/>
      <c r="D47" s="15" t="s">
        <v>69</v>
      </c>
      <c r="E47" s="73">
        <f t="shared" si="7"/>
        <v>0</v>
      </c>
      <c r="F47" s="11"/>
      <c r="G47" s="11"/>
      <c r="H47" s="11"/>
      <c r="I47" s="11"/>
      <c r="J47" s="11"/>
      <c r="K47" s="11"/>
      <c r="L47" s="11"/>
      <c r="M47" s="11"/>
    </row>
    <row r="48" spans="1:13" ht="24" customHeight="1" x14ac:dyDescent="0.25">
      <c r="A48" s="217"/>
      <c r="B48" s="217"/>
      <c r="C48" s="219"/>
      <c r="D48" s="15" t="s">
        <v>70</v>
      </c>
      <c r="E48" s="73">
        <f t="shared" si="7"/>
        <v>0</v>
      </c>
      <c r="F48" s="11"/>
      <c r="G48" s="11"/>
      <c r="H48" s="11"/>
      <c r="I48" s="11"/>
      <c r="J48" s="11"/>
      <c r="K48" s="11"/>
      <c r="L48" s="11"/>
      <c r="M48" s="11"/>
    </row>
    <row r="49" spans="1:13" ht="14.1" customHeight="1" x14ac:dyDescent="0.25">
      <c r="A49" s="218"/>
      <c r="B49" s="218"/>
      <c r="C49" s="219"/>
      <c r="D49" s="15" t="s">
        <v>71</v>
      </c>
      <c r="E49" s="73">
        <f t="shared" si="7"/>
        <v>0</v>
      </c>
      <c r="F49" s="11"/>
      <c r="G49" s="11"/>
      <c r="H49" s="11"/>
      <c r="I49" s="11"/>
      <c r="J49" s="11"/>
      <c r="K49" s="11"/>
      <c r="L49" s="11"/>
      <c r="M49" s="11"/>
    </row>
    <row r="50" spans="1:13" x14ac:dyDescent="0.25">
      <c r="A50" s="217" t="s">
        <v>4</v>
      </c>
      <c r="B50" s="217" t="s">
        <v>11</v>
      </c>
      <c r="C50" s="219" t="s">
        <v>12</v>
      </c>
      <c r="D50" s="12" t="s">
        <v>45</v>
      </c>
      <c r="E50" s="73">
        <f t="shared" si="7"/>
        <v>60900.200000000004</v>
      </c>
      <c r="F50" s="73">
        <f t="shared" ref="F50:G50" si="41">F51+F57+F58+F59</f>
        <v>33192.400000000001</v>
      </c>
      <c r="G50" s="73">
        <f t="shared" si="41"/>
        <v>3849.6000000000004</v>
      </c>
      <c r="H50" s="73">
        <f t="shared" ref="H50:J50" si="42">H51+H57+H58+H59</f>
        <v>3900.2000000000003</v>
      </c>
      <c r="I50" s="73">
        <f t="shared" si="42"/>
        <v>3925.8999999999996</v>
      </c>
      <c r="J50" s="73">
        <f t="shared" si="42"/>
        <v>3983.2000000000003</v>
      </c>
      <c r="K50" s="73">
        <f t="shared" ref="K50:M50" si="43">K51+K57+K58+K59</f>
        <v>4016.3</v>
      </c>
      <c r="L50" s="73">
        <f t="shared" si="43"/>
        <v>4016.3</v>
      </c>
      <c r="M50" s="73">
        <f t="shared" si="43"/>
        <v>4016.3</v>
      </c>
    </row>
    <row r="51" spans="1:13" x14ac:dyDescent="0.25">
      <c r="A51" s="217"/>
      <c r="B51" s="217"/>
      <c r="C51" s="219"/>
      <c r="D51" s="13" t="s">
        <v>63</v>
      </c>
      <c r="E51" s="73">
        <f t="shared" si="7"/>
        <v>60900.200000000004</v>
      </c>
      <c r="F51" s="11">
        <f t="shared" ref="F51:G51" si="44">F53+F54</f>
        <v>33192.400000000001</v>
      </c>
      <c r="G51" s="11">
        <f t="shared" si="44"/>
        <v>3849.6000000000004</v>
      </c>
      <c r="H51" s="11">
        <f t="shared" ref="H51:I51" si="45">H53+H54</f>
        <v>3900.2000000000003</v>
      </c>
      <c r="I51" s="11">
        <f t="shared" si="45"/>
        <v>3925.8999999999996</v>
      </c>
      <c r="J51" s="11">
        <f>J53+J54</f>
        <v>3983.2000000000003</v>
      </c>
      <c r="K51" s="11">
        <f t="shared" ref="K51:L51" si="46">K53+K54</f>
        <v>4016.3</v>
      </c>
      <c r="L51" s="11">
        <f t="shared" si="46"/>
        <v>4016.3</v>
      </c>
      <c r="M51" s="11">
        <f>M53+M54</f>
        <v>4016.3</v>
      </c>
    </row>
    <row r="52" spans="1:13" x14ac:dyDescent="0.25">
      <c r="A52" s="217"/>
      <c r="B52" s="217"/>
      <c r="C52" s="219"/>
      <c r="D52" s="14" t="s">
        <v>64</v>
      </c>
      <c r="E52" s="73">
        <f t="shared" si="7"/>
        <v>0</v>
      </c>
      <c r="F52" s="11"/>
      <c r="G52" s="11"/>
      <c r="H52" s="11"/>
      <c r="I52" s="11"/>
      <c r="J52" s="11"/>
      <c r="K52" s="11"/>
      <c r="L52" s="11"/>
      <c r="M52" s="11"/>
    </row>
    <row r="53" spans="1:13" ht="22.5" x14ac:dyDescent="0.25">
      <c r="A53" s="217"/>
      <c r="B53" s="217"/>
      <c r="C53" s="219"/>
      <c r="D53" s="14" t="s">
        <v>65</v>
      </c>
      <c r="E53" s="73">
        <f t="shared" si="7"/>
        <v>60900.200000000004</v>
      </c>
      <c r="F53" s="11">
        <f>'5'!L52</f>
        <v>33192.400000000001</v>
      </c>
      <c r="G53" s="11">
        <f>'5'!M52</f>
        <v>3849.6000000000004</v>
      </c>
      <c r="H53" s="11">
        <f>'5'!N52</f>
        <v>3900.2000000000003</v>
      </c>
      <c r="I53" s="11">
        <f>'5'!O52</f>
        <v>3925.8999999999996</v>
      </c>
      <c r="J53" s="11">
        <f>'5'!P52</f>
        <v>3983.2000000000003</v>
      </c>
      <c r="K53" s="11">
        <f>'5'!Q52</f>
        <v>4016.3</v>
      </c>
      <c r="L53" s="11">
        <f>'5'!R52</f>
        <v>4016.3</v>
      </c>
      <c r="M53" s="11">
        <f>'5'!S52</f>
        <v>4016.3</v>
      </c>
    </row>
    <row r="54" spans="1:13" x14ac:dyDescent="0.25">
      <c r="A54" s="217"/>
      <c r="B54" s="217"/>
      <c r="C54" s="219"/>
      <c r="D54" s="14" t="s">
        <v>66</v>
      </c>
      <c r="E54" s="73">
        <f t="shared" si="7"/>
        <v>0</v>
      </c>
      <c r="F54" s="11"/>
      <c r="G54" s="11"/>
      <c r="H54" s="11"/>
      <c r="I54" s="11"/>
      <c r="J54" s="11"/>
      <c r="K54" s="11"/>
      <c r="L54" s="11"/>
      <c r="M54" s="11"/>
    </row>
    <row r="55" spans="1:13" ht="22.5" x14ac:dyDescent="0.25">
      <c r="A55" s="217"/>
      <c r="B55" s="217"/>
      <c r="C55" s="219"/>
      <c r="D55" s="14" t="s">
        <v>67</v>
      </c>
      <c r="E55" s="73">
        <f t="shared" si="7"/>
        <v>0</v>
      </c>
      <c r="F55" s="11"/>
      <c r="G55" s="11"/>
      <c r="H55" s="11"/>
      <c r="I55" s="11"/>
      <c r="J55" s="11"/>
      <c r="K55" s="11"/>
      <c r="L55" s="11"/>
      <c r="M55" s="11"/>
    </row>
    <row r="56" spans="1:13" x14ac:dyDescent="0.25">
      <c r="A56" s="217"/>
      <c r="B56" s="217"/>
      <c r="C56" s="219"/>
      <c r="D56" s="14" t="s">
        <v>68</v>
      </c>
      <c r="E56" s="73">
        <f t="shared" si="7"/>
        <v>0</v>
      </c>
      <c r="F56" s="11"/>
      <c r="G56" s="11"/>
      <c r="H56" s="11"/>
      <c r="I56" s="11"/>
      <c r="J56" s="11"/>
      <c r="K56" s="11"/>
      <c r="L56" s="11"/>
      <c r="M56" s="11"/>
    </row>
    <row r="57" spans="1:13" ht="24.75" customHeight="1" x14ac:dyDescent="0.25">
      <c r="A57" s="217"/>
      <c r="B57" s="217"/>
      <c r="C57" s="219"/>
      <c r="D57" s="15" t="s">
        <v>69</v>
      </c>
      <c r="E57" s="73">
        <f t="shared" si="7"/>
        <v>0</v>
      </c>
      <c r="F57" s="11"/>
      <c r="G57" s="11"/>
      <c r="H57" s="11"/>
      <c r="I57" s="11"/>
      <c r="J57" s="11"/>
      <c r="K57" s="11"/>
      <c r="L57" s="11"/>
      <c r="M57" s="11"/>
    </row>
    <row r="58" spans="1:13" ht="26.25" customHeight="1" x14ac:dyDescent="0.25">
      <c r="A58" s="217"/>
      <c r="B58" s="217"/>
      <c r="C58" s="219"/>
      <c r="D58" s="15" t="s">
        <v>70</v>
      </c>
      <c r="E58" s="73">
        <f t="shared" si="7"/>
        <v>0</v>
      </c>
      <c r="F58" s="11"/>
      <c r="G58" s="11"/>
      <c r="H58" s="11"/>
      <c r="I58" s="11"/>
      <c r="J58" s="11"/>
      <c r="K58" s="11"/>
      <c r="L58" s="11"/>
      <c r="M58" s="11"/>
    </row>
    <row r="59" spans="1:13" x14ac:dyDescent="0.25">
      <c r="A59" s="218"/>
      <c r="B59" s="218"/>
      <c r="C59" s="219"/>
      <c r="D59" s="15" t="s">
        <v>71</v>
      </c>
      <c r="E59" s="73">
        <f t="shared" si="7"/>
        <v>0</v>
      </c>
      <c r="F59" s="11"/>
      <c r="G59" s="11"/>
      <c r="H59" s="11"/>
      <c r="I59" s="11"/>
      <c r="J59" s="11"/>
      <c r="K59" s="11"/>
      <c r="L59" s="11"/>
      <c r="M59" s="11"/>
    </row>
  </sheetData>
  <mergeCells count="29">
    <mergeCell ref="K8:K9"/>
    <mergeCell ref="L8:L9"/>
    <mergeCell ref="C20:C29"/>
    <mergeCell ref="A5:J5"/>
    <mergeCell ref="A7:B8"/>
    <mergeCell ref="C7:C9"/>
    <mergeCell ref="D7:D9"/>
    <mergeCell ref="E8:E9"/>
    <mergeCell ref="F8:F9"/>
    <mergeCell ref="G8:G9"/>
    <mergeCell ref="H8:H9"/>
    <mergeCell ref="I8:I9"/>
    <mergeCell ref="J8:J9"/>
    <mergeCell ref="M8:M9"/>
    <mergeCell ref="E7:M7"/>
    <mergeCell ref="A50:A59"/>
    <mergeCell ref="B50:B59"/>
    <mergeCell ref="C50:C59"/>
    <mergeCell ref="A30:A39"/>
    <mergeCell ref="B30:B39"/>
    <mergeCell ref="C30:C39"/>
    <mergeCell ref="A40:A49"/>
    <mergeCell ref="B40:B49"/>
    <mergeCell ref="C40:C49"/>
    <mergeCell ref="A10:A19"/>
    <mergeCell ref="B10:B19"/>
    <mergeCell ref="C10:C19"/>
    <mergeCell ref="A20:A29"/>
    <mergeCell ref="B20:B29"/>
  </mergeCells>
  <pageMargins left="0.39370078740157483" right="0.19685039370078741" top="0.78740157480314965" bottom="0.39370078740157483" header="0.31496062992125984" footer="0.31496062992125984"/>
  <pageSetup paperSize="9" scale="85" fitToHeight="0" orientation="landscape" r:id="rId1"/>
  <headerFooter alignWithMargins="0">
    <oddFooter>&amp;C&amp;P</oddFooter>
  </headerFooter>
  <rowBreaks count="1" manualBreakCount="1">
    <brk id="2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'4'!Заголовки_для_печати</vt:lpstr>
      <vt:lpstr>'5'!Заголовки_для_печати</vt:lpstr>
      <vt:lpstr>'6'!Заголовки_для_печати</vt:lpstr>
      <vt:lpstr>'5'!Область_печати</vt:lpstr>
      <vt:lpstr>'6'!Область_печати</vt:lpstr>
    </vt:vector>
  </TitlesOfParts>
  <Company>DEXP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Управление Культуры</cp:lastModifiedBy>
  <cp:lastPrinted>2024-12-04T10:09:00Z</cp:lastPrinted>
  <dcterms:created xsi:type="dcterms:W3CDTF">2019-10-07T05:59:09Z</dcterms:created>
  <dcterms:modified xsi:type="dcterms:W3CDTF">2025-02-05T13:15:09Z</dcterms:modified>
</cp:coreProperties>
</file>