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025" windowWidth="18780" windowHeight="3285" activeTab="6"/>
  </bookViews>
  <sheets>
    <sheet name="1" sheetId="1" r:id="rId1"/>
    <sheet name="2" sheetId="11" r:id="rId2"/>
    <sheet name="3" sheetId="4" r:id="rId3"/>
    <sheet name="4" sheetId="5" r:id="rId4"/>
    <sheet name="5" sheetId="6" r:id="rId5"/>
    <sheet name="6" sheetId="3" r:id="rId6"/>
    <sheet name="7" sheetId="9" r:id="rId7"/>
    <sheet name="8" sheetId="10" r:id="rId8"/>
  </sheets>
  <definedNames>
    <definedName name="_ftn1" localSheetId="7">'8'!#REF!</definedName>
    <definedName name="_ftnref1" localSheetId="7">'8'!#REF!</definedName>
  </definedNames>
  <calcPr calcId="144525"/>
</workbook>
</file>

<file path=xl/calcChain.xml><?xml version="1.0" encoding="utf-8"?>
<calcChain xmlns="http://schemas.openxmlformats.org/spreadsheetml/2006/main">
  <c r="H11" i="10" l="1"/>
  <c r="G13" i="3" l="1"/>
  <c r="E31" i="3" l="1"/>
  <c r="E29" i="3"/>
  <c r="K39" i="1" l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K33" i="1"/>
  <c r="J33" i="1"/>
  <c r="N93" i="6" l="1"/>
  <c r="N94" i="6"/>
  <c r="N95" i="6"/>
  <c r="N96" i="6"/>
  <c r="N97" i="6"/>
  <c r="N98" i="6"/>
  <c r="N99" i="6"/>
  <c r="N100" i="6"/>
  <c r="N91" i="6"/>
  <c r="N92" i="6"/>
  <c r="N90" i="6"/>
  <c r="N85" i="6"/>
  <c r="N84" i="6"/>
  <c r="N83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L14" i="6"/>
  <c r="L15" i="6"/>
  <c r="M15" i="6"/>
  <c r="N11" i="6"/>
  <c r="N13" i="6"/>
  <c r="M52" i="6"/>
  <c r="M92" i="6"/>
  <c r="M94" i="6"/>
  <c r="M93" i="6"/>
  <c r="M84" i="6"/>
  <c r="M78" i="6"/>
  <c r="M39" i="6"/>
  <c r="N15" i="6" l="1"/>
  <c r="M14" i="6"/>
  <c r="M48" i="6"/>
  <c r="L94" i="6"/>
  <c r="L92" i="6" s="1"/>
  <c r="L84" i="6"/>
  <c r="L83" i="6" s="1"/>
  <c r="L78" i="6"/>
  <c r="L39" i="6"/>
  <c r="L12" i="6"/>
  <c r="N12" i="6" s="1"/>
  <c r="N14" i="6" l="1"/>
  <c r="L10" i="6"/>
  <c r="N10" i="6" s="1"/>
  <c r="I15" i="1" l="1"/>
  <c r="J7" i="10" l="1"/>
  <c r="K7" i="10"/>
  <c r="G9" i="10"/>
  <c r="G10" i="10"/>
  <c r="G8" i="10"/>
  <c r="M41" i="1" l="1"/>
  <c r="J42" i="1"/>
  <c r="K42" i="1"/>
  <c r="J43" i="1"/>
  <c r="K43" i="1"/>
  <c r="J44" i="1"/>
  <c r="K44" i="1"/>
  <c r="I45" i="1"/>
  <c r="I46" i="1"/>
  <c r="J46" i="1"/>
  <c r="J13" i="1" l="1"/>
  <c r="J14" i="1"/>
  <c r="K17" i="11" l="1"/>
  <c r="K47" i="11"/>
  <c r="K131" i="11"/>
  <c r="K173" i="11"/>
  <c r="K183" i="11"/>
  <c r="K189" i="11"/>
  <c r="K172" i="11" l="1"/>
  <c r="G65" i="3" l="1"/>
  <c r="G53" i="3" l="1"/>
  <c r="G60" i="3"/>
  <c r="G61" i="3"/>
  <c r="G48" i="3" l="1"/>
  <c r="G49" i="3"/>
  <c r="G39" i="3" l="1"/>
  <c r="G36" i="3" l="1"/>
  <c r="G37" i="3"/>
  <c r="J21" i="1" l="1"/>
  <c r="J22" i="1"/>
  <c r="J19" i="1"/>
  <c r="G28" i="3" l="1"/>
  <c r="I22" i="1"/>
  <c r="K10" i="10" l="1"/>
  <c r="G12" i="3" l="1"/>
  <c r="K11" i="10" l="1"/>
  <c r="I10" i="1" l="1"/>
  <c r="I12" i="1"/>
  <c r="I13" i="1"/>
  <c r="I14" i="1"/>
  <c r="I17" i="1"/>
  <c r="I18" i="1"/>
  <c r="I19" i="1"/>
  <c r="I20" i="1"/>
  <c r="I21" i="1"/>
  <c r="J15" i="1"/>
  <c r="J16" i="1"/>
  <c r="J17" i="1"/>
  <c r="J18" i="1"/>
  <c r="K13" i="1"/>
  <c r="K14" i="1"/>
  <c r="K16" i="1"/>
  <c r="K18" i="1"/>
  <c r="K19" i="1"/>
  <c r="K9" i="1"/>
  <c r="J9" i="1"/>
  <c r="I9" i="1"/>
  <c r="I32" i="1"/>
  <c r="M7" i="1" l="1"/>
  <c r="E30" i="3" l="1"/>
  <c r="G26" i="3"/>
  <c r="G25" i="3" s="1"/>
</calcChain>
</file>

<file path=xl/sharedStrings.xml><?xml version="1.0" encoding="utf-8"?>
<sst xmlns="http://schemas.openxmlformats.org/spreadsheetml/2006/main" count="1769" uniqueCount="596">
  <si>
    <t>08</t>
  </si>
  <si>
    <t>бюджеты поселений, входящих в состав Балезинского района</t>
  </si>
  <si>
    <t>4</t>
  </si>
  <si>
    <t>2</t>
  </si>
  <si>
    <t>1</t>
  </si>
  <si>
    <t>3</t>
  </si>
  <si>
    <t xml:space="preserve">иные источники </t>
  </si>
  <si>
    <t xml:space="preserve">Всего </t>
  </si>
  <si>
    <t>09</t>
  </si>
  <si>
    <t>Муниципальное управление</t>
  </si>
  <si>
    <t>Организация муниципального управления</t>
  </si>
  <si>
    <t>5</t>
  </si>
  <si>
    <t>6</t>
  </si>
  <si>
    <t>Приложение 3 к программе "Муниципальное управление"</t>
  </si>
  <si>
    <t>Приложение 4 к программе "муниципальное управление"</t>
  </si>
  <si>
    <t>%</t>
  </si>
  <si>
    <t>01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</si>
  <si>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</si>
  <si>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</si>
  <si>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</si>
  <si>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</si>
  <si>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</si>
  <si>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</si>
  <si>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</si>
  <si>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</si>
  <si>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</si>
  <si>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</si>
  <si>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</si>
  <si>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</si>
  <si>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045</t>
  </si>
  <si>
    <t>Повышение уровня социальной защищённости муниципальных служащих</t>
  </si>
  <si>
    <t xml:space="preserve">Проведение       аттестации муниципальных    служащих, прием квалификационных экзаменов на присвоение классного чина    </t>
  </si>
  <si>
    <t>Проведение       мониторинга общественного    мнения об эффективности муниципальной    службы и  результативности профессиональной служебной        деятельности  муниципальных    служащих</t>
  </si>
  <si>
    <t>Проведение социологических исследований:                                                      - «Мониторинг удовлетворенности населения муниципальными услугами в муниципальном образовании «Балезинский район»» (в соответствии с Указом Президента Российской Федерации от 28.04.2008г. №607, распоряжением Правительства Российской Федерации от 11.09.2008г. №1313-р)</t>
  </si>
  <si>
    <t>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</si>
  <si>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Недопущение случаев нарушения законодательства о противодействии коррупции</t>
  </si>
  <si>
    <t xml:space="preserve">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</si>
  <si>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Повышение эффективности работы указанной комиссии</t>
  </si>
  <si>
    <t>Предоставление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</si>
  <si>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информирования Администрации Главы и Правительства УР</t>
  </si>
  <si>
    <t>Предоставление в Совет депутатов МО «Балезинский район» отчета об исполнении мероприятий по реализации мер антикоррупционной политики</t>
  </si>
  <si>
    <t>Участие представительного органа в антикоррупционной политике</t>
  </si>
  <si>
    <t xml:space="preserve"> Размещение в районных СМИ   информации о деятельности по противодействию коррупции </t>
  </si>
  <si>
    <t>Информирование населения о проводимой работе</t>
  </si>
  <si>
    <t>Взаимодействие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коррупции, по информационному обмену и анализу практики рассмотрения представлений (сообщений, информации)</t>
  </si>
  <si>
    <t>Обмен опытом</t>
  </si>
  <si>
    <t>Осуществление комплекса организационных, разъяснительных и иных мер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 о доходах и расходах</t>
  </si>
  <si>
    <t>Проведение мониторинга реализации мер по противодействию коррупции в органах местного самоуправления</t>
  </si>
  <si>
    <t>Совершенствование  работы по противодействию коррупции</t>
  </si>
  <si>
    <t>Повышение квалификации муниципальных служащих по вопросам противодействия коррупции</t>
  </si>
  <si>
    <t>Повышения уровня образования муниципальных служащих</t>
  </si>
  <si>
    <t xml:space="preserve">Доведение до жителей района информации о работе органов местного самоуправления </t>
  </si>
  <si>
    <t>Публикация муниципальных правовых актов в сборнике «Вестник правовых актов Совета депутатов и Администрации МО «Балезинский район»</t>
  </si>
  <si>
    <t>Доведение до жителей района информации о работе органов местного самоуправления</t>
  </si>
  <si>
    <t>Публикация муниципальных правовых актов в районной газете «Вперед»</t>
  </si>
  <si>
    <t>Организация подготовки, переподготовки и повышения квалификации кадров, развитие муниципальной службы</t>
  </si>
  <si>
    <t>Совершенствование системы профессиональной служебной деятельности</t>
  </si>
  <si>
    <t>Внедрение нормативных правовых актов, обеспечивающих развитие муниципальной службы и обеспечивающих деятельность муниципальных служащих</t>
  </si>
  <si>
    <t xml:space="preserve">Организационный сектор Аппарата </t>
  </si>
  <si>
    <t>Создание современных условий муниципальной службы</t>
  </si>
  <si>
    <t>Организация проведения оценки результативности профессиональной служебной деятельности  муниципальных служащих</t>
  </si>
  <si>
    <t>Обучение муниципальных служащих и лиц, лиц, замещающих муниципальные должности, по программам профессионального образования (повышение квалификации и профессиональная переподготовка)</t>
  </si>
  <si>
    <t xml:space="preserve">Внедрение на муниципальной службе эффективных технологий и современных методов кадровой работы  </t>
  </si>
  <si>
    <t>Повышение эффективности работы кадровой службы</t>
  </si>
  <si>
    <t>Подготовка и использование кадрового резерва на замещение должностей муниципальной службы</t>
  </si>
  <si>
    <t xml:space="preserve"> Привлечение на муниципальную службу квалифицированных специалистов</t>
  </si>
  <si>
    <t>Назначение на должности муниципальной службы лиц, прошедших процедуру конкурса</t>
  </si>
  <si>
    <t>Обеспечение равного доступа граждан к муниципальной службе</t>
  </si>
  <si>
    <t>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</si>
  <si>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Обеспечение дополнительных гарантий</t>
  </si>
  <si>
    <t>Организация проведения конкурса «Лучший муниципальный служащий»</t>
  </si>
  <si>
    <t>Повышение престижа муниципальной службы</t>
  </si>
  <si>
    <t xml:space="preserve">Формирование     системы          материального    и нематериального стимулирования  муниципальных    служащих         </t>
  </si>
  <si>
    <t>Повышение результативности муниципальной службы</t>
  </si>
  <si>
    <t>Обеспечение открытости муниципальной службы</t>
  </si>
  <si>
    <t>Проведение административной реформы</t>
  </si>
  <si>
    <t>Формирование и ведение реестра муниципальных услуг Администрации муниципального образования «Балезинский район».</t>
  </si>
  <si>
    <t>Правовой отдел  Аппарата</t>
  </si>
  <si>
    <t>Соответствие реестра  требованиям Федерального закона  «Об организации предоставления государственных и муниципальных услуг»</t>
  </si>
  <si>
    <t>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</si>
  <si>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 xml:space="preserve">Структурные подразделения Администрации </t>
  </si>
  <si>
    <t>Совершенствование административных регламентов</t>
  </si>
  <si>
    <t xml:space="preserve">Сектор информационных технологий Аппарата, структурные подразделения Администрации </t>
  </si>
  <si>
    <t>Повышение прозрачности деятельности органов местного самоуправления, расширение аудитории, информированной о ходе административной реформы и предоставляемых муниципальных услугах</t>
  </si>
  <si>
    <t>Сектор информационных технологий Аппарата, структурные подразделения Администрации</t>
  </si>
  <si>
    <t>Получение информации об удовлетворенности населения  качеством предоставления муниципальных услуг, результативности проведения административной реформы в МО «Балезинский район»</t>
  </si>
  <si>
    <t>Установка информационных киосков:</t>
  </si>
  <si>
    <t>Повышение качества и доступности предоставления муниципальных услуг</t>
  </si>
  <si>
    <t>Количество нормативных правовых актов органов МСУ района, соответствующих действующему законодательству</t>
  </si>
  <si>
    <t>     %</t>
  </si>
  <si>
    <t>Отсутствие (сокращение количества) установленных фактов несоблюдения лицами, замещающими муниципальные должности в органах местного самоуправления, муниципальными служащими обязанностей, ограничений, запретов, требований к служебному поведению и урегулированию конфликта интересов</t>
  </si>
  <si>
    <t>       Шт.</t>
  </si>
  <si>
    <t>Отсутствие (сокращение количества) выявленных коррупционных правонарушений со стороны лиц, замещающих муниципальные должности, и муниципальных служащих</t>
  </si>
  <si>
    <t>Шт.</t>
  </si>
  <si>
    <t>Отсутствие (уменьшение количества) официально обратившихся в органы местного самоуправления с жалобами и заявлениями на проявления коррупции в деятельности муниципальных служащих</t>
  </si>
  <si>
    <t>Доля муниципальных правовых актов и их проектов, по которым проведена антикоррупционная экспертиза</t>
  </si>
  <si>
    <t xml:space="preserve">Опубликование всех нормативных правовых актов органов местного самоуправления </t>
  </si>
  <si>
    <t xml:space="preserve">Доля муниципальных служащих, повысивших квалификацию и прошедших профессиональную переподготовку от запланированного на обучение количества муниципальных служащих </t>
  </si>
  <si>
    <t>       %</t>
  </si>
  <si>
    <t>Доля муниципальных услуг, для предоставления которых приняты административные регламенты, от общего количества муниципальных услуг, предоставляемых органами МСУ в МО «Балезинский район»</t>
  </si>
  <si>
    <t xml:space="preserve">% </t>
  </si>
  <si>
    <t>Доля муниципальных услуг, информация о которых размещена на Едином портале и Региональном портале государственных и муниципальных услуг (функций), от общего количества муниципальных услуг, предоставляемых в МО «Балезинский район»</t>
  </si>
  <si>
    <t>Отсутствие нарушений нормативных сроков предоставления муниципальных услуг</t>
  </si>
  <si>
    <t>Доля электронного документооборота  в общем объеме межведомственного документооборота</t>
  </si>
  <si>
    <t>Положительная оценка работников органов МСУ со стороны населения (по итогам анкетирования) не менее 60%.</t>
  </si>
  <si>
    <t>Подпрограмма «Организация муниципального управления»</t>
  </si>
  <si>
    <t>Аппарат Главы МО, Совета депутатов и Администрации МО «Балезинский район» (далее – Аппарат)</t>
  </si>
  <si>
    <t xml:space="preserve">Аппарат </t>
  </si>
  <si>
    <t> Обеспечение эффективного исполнения органами МСУ своих полномочий</t>
  </si>
  <si>
    <t>Аппарат</t>
  </si>
  <si>
    <t>Обеспечение эффективного исполнения органами МСУ своих полномочий</t>
  </si>
  <si>
    <t>постоянно</t>
  </si>
  <si>
    <t>ежегодно</t>
  </si>
  <si>
    <t>Оказание социальной помощи почетным гражданам</t>
  </si>
  <si>
    <t>Структурные подразделения органов местного самоуправления</t>
  </si>
  <si>
    <t>Организация работ по размещению муниципального заказа</t>
  </si>
  <si>
    <t> Контрактная служба</t>
  </si>
  <si>
    <t> Выполнение федерального законодательства в сфере закупок</t>
  </si>
  <si>
    <t>Обеспечение муниципальных нужд в целях повышения эффективности, результативности осуществления закупок товаров, работ, услуг, обеспечения гласности и прозрачности осуществления таких закупок, предотвращения коррупции и других злоупотреблений в сфере таких закупок, в части, касающейся:</t>
  </si>
  <si>
    <t>- планирования закупок товаров, работ, услуг;</t>
  </si>
  <si>
    <t>Контрактная служба</t>
  </si>
  <si>
    <t>Выполнение федерального законодательства в сфере закупок</t>
  </si>
  <si>
    <t>-определения поставщиков (подрядчиков, исполнителей);</t>
  </si>
  <si>
    <t>-заключения контрактов,  предметом которых являются поставка товара, выполнение работы, оказание услуги (в том числе приобретение недвижимого имущества или аренда имущества), от имени муниципального образования</t>
  </si>
  <si>
    <t>-исполнения контрактов;</t>
  </si>
  <si>
    <t>-мониторинга закупок товаров, работ, услуг;</t>
  </si>
  <si>
    <t>Уполномоченный на осуществление контроля в сфере закупок в органе МСУ</t>
  </si>
  <si>
    <t>-аудита в сфере закупок товаров, работ, услуг;</t>
  </si>
  <si>
    <t>Контрольно-счетный орган муниципального образования</t>
  </si>
  <si>
    <t>7</t>
  </si>
  <si>
    <t>-контроля за соблюдением законодательства Российской Федерации и иных нормативных правовых актов о контрактной системе в сфере закупок товаров, работ, услуг для обеспечения государственных и муниципальных нужд.</t>
  </si>
  <si>
    <t>Орган местного самоуправления уполномоченный на осуществление контроля в сфере закупок</t>
  </si>
  <si>
    <t>Осуществление мер по противодействию коррупции</t>
  </si>
  <si>
    <t xml:space="preserve">Проведение заседаний Совета при Главе МО по противодействию коррупции с участием представителей государственных органов, органов местного самоуправления, правоохранительных, судебных органов, политических партий, иных общественных объединений </t>
  </si>
  <si>
    <t>Аппарат  </t>
  </si>
  <si>
    <t>Организация и совершенствование работы Совета при Главе муниципального образования </t>
  </si>
  <si>
    <t>Разработка и утверждение  планов работы органов местного самоуправления и структурных подразделений по реализации мер по противодействию коррупции</t>
  </si>
  <si>
    <t>Аппарат, руководители структурных подразделений</t>
  </si>
  <si>
    <t> Совершенствование системы планирования работы органов местного самоуправления</t>
  </si>
  <si>
    <t>Организация и проведение антикоррупционной экспертизы муниципальных правовых актов и их проектов</t>
  </si>
  <si>
    <t>Правовой отдел Аппарата</t>
  </si>
  <si>
    <t>Продолжение работы по проведению антикоррупционной экспертизы нормативных правовых актов</t>
  </si>
  <si>
    <t>Сектор информатизации Аппарата</t>
  </si>
  <si>
    <t xml:space="preserve">Совершенствование системы информирования населения  </t>
  </si>
  <si>
    <t>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</t>
  </si>
  <si>
    <t>Организационный сектор Аппарата</t>
  </si>
  <si>
    <t>Снижение числа жалоб</t>
  </si>
  <si>
    <t xml:space="preserve"> - в структурных подразделениях Администрации  "Балезинский район"  и в муниципальных учреждениях</t>
  </si>
  <si>
    <t>Рассмотрение жалоб на решения и действия (бездействие)органов Администрации МО «Балезинский район», предоставляющих муниципальные услуги, их должностных лиц и специалистови принятие по ним решений</t>
  </si>
  <si>
    <t>Доведение до руководителей органов МСУ и муниципальных служащих требований законодательства попротиводействию коррупции</t>
  </si>
  <si>
    <t xml:space="preserve">Размещение и обновление сведений о муниципальных услугах в информационных системах Удмуртской Республики «Реестр государственных и муниципальных услуг (функций)» и «Портал государственных и муниципальных услуг (функций)» </t>
  </si>
  <si>
    <t>Пресс-конференции  руководителей структурных подразделений Администрации МО «Балезинский район» по реализации мероприятий административной реформы</t>
  </si>
  <si>
    <t>Публикация материалов в СМИ</t>
  </si>
  <si>
    <t>Разработка проектов муниципальных правовых актов, регламентирующих взаимодействие органов местного самоуправления с социально ориентированными некоммерческими организациями</t>
  </si>
  <si>
    <t>Совершенствование муниципальной правовой базы для эффективного взаимодействия ОМСУ с гражданским обществом</t>
  </si>
  <si>
    <t>Исполнение действующего федерального законодательства об организации предоставления государственных и муниципальных услуг</t>
  </si>
  <si>
    <t xml:space="preserve"> Мониторинг эффективности муниципального контроля в соответствии с Постановлением Правительства РФ от 05.04.2010г. №215 «Об утверждении Правил подготовки докладов об осуществлении государственного контроля (надзора), муниципального контроля в соответствующих сферах деятельности такого контроля (надзора)»</t>
  </si>
  <si>
    <t>Структурные подразделения Администрации</t>
  </si>
  <si>
    <t>Анализ состояния муниципального контроля</t>
  </si>
  <si>
    <t>Оптимизация должностей и численности муниципальных служащих</t>
  </si>
  <si>
    <t>Аппарат, структурные подразделения Администрации</t>
  </si>
  <si>
    <t>Соответствие должностей и численности муниципальных служащих  нормативам, установленным  постановлением Правительства УР от 08.08.2011г. №278.</t>
  </si>
  <si>
    <t>Формирование и направление заявки на конкурсный отбор проектов реализации мероприятий административной реформы на поддержку из средств бюджета УР</t>
  </si>
  <si>
    <t>По мере объявления конкурса</t>
  </si>
  <si>
    <t>Привлечение средств из республиканского бюджета</t>
  </si>
  <si>
    <t>Организация обучения муниципальных служащих, задействованных в реализации административной реформы</t>
  </si>
  <si>
    <t>Повышение уровня квалификации муниципальных служащих</t>
  </si>
  <si>
    <t>Внедрение успешного опыта муниципального управления</t>
  </si>
  <si>
    <t>Совершенствование работы органов МСУ</t>
  </si>
  <si>
    <t>Информатизация в органах местного самоуправления</t>
  </si>
  <si>
    <t>Развитие системы электронного документооборота в органах местного самоуправления Балезинского района</t>
  </si>
  <si>
    <t>Организация внутреннего и внешнего электронного документооборота</t>
  </si>
  <si>
    <t>Развитие системы межведомственного электронного взаимодействия в органах местного самоуправления Балезинского района</t>
  </si>
  <si>
    <t>Межведомственное электронное взаимодействие в рамках предоставления услуг</t>
  </si>
  <si>
    <t>Развитие и совершенствование официального сайта муниципального образования «Балезинский район»</t>
  </si>
  <si>
    <t xml:space="preserve">Повышение прозрачности деятельности органов местного самоуправления </t>
  </si>
  <si>
    <t>Предоставление гражданам и организациям информации об условиях предоставления государственных и муниципальных услуг</t>
  </si>
  <si>
    <t xml:space="preserve"> Мероприятия, направленные на популяризацию получения государственных и муниципальных услуг в электронном виде</t>
  </si>
  <si>
    <t xml:space="preserve">Обеспечение открытости деятельности органов местного самоуправления </t>
  </si>
  <si>
    <t>Разработка нормативной документации в области защиты информации</t>
  </si>
  <si>
    <t>Совершенствование муниципальной правовой базы в области защиты информации</t>
  </si>
  <si>
    <t>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</si>
  <si>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>121</t>
  </si>
  <si>
    <t>244</t>
  </si>
  <si>
    <t>312</t>
  </si>
  <si>
    <t>иные межбюджетные трансферты из бюджета Удмуртской республики, имеющие целевое назначение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</si>
  <si>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</si>
  <si>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</si>
  <si>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</si>
  <si>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</si>
  <si>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Мп</t>
  </si>
  <si>
    <t>Пп</t>
  </si>
  <si>
    <t>Срок выполнения</t>
  </si>
  <si>
    <t>Ожидаемый непосредственный результат</t>
  </si>
  <si>
    <t>ОМ</t>
  </si>
  <si>
    <t>М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</si>
  <si>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</si>
  <si>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</si>
  <si>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</si>
  <si>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</si>
  <si>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</si>
  <si>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</si>
  <si>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</si>
  <si>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</si>
  <si>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</si>
  <si>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</si>
  <si>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</si>
  <si>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</si>
  <si>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</si>
  <si>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ГРБС</t>
  </si>
  <si>
    <t>Рз</t>
  </si>
  <si>
    <t>Пр</t>
  </si>
  <si>
    <t>ЦС</t>
  </si>
  <si>
    <t>ВР</t>
  </si>
  <si>
    <t>Всего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</si>
  <si>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</si>
  <si>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</si>
  <si>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</si>
  <si>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</si>
  <si>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</si>
  <si>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</si>
  <si>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</si>
  <si>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</si>
  <si>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</si>
  <si>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</si>
  <si>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851</t>
  </si>
  <si>
    <t>0910160010</t>
  </si>
  <si>
    <t>0910160030</t>
  </si>
  <si>
    <t>0910161710</t>
  </si>
  <si>
    <t>321</t>
  </si>
  <si>
    <t>129</t>
  </si>
  <si>
    <t>853</t>
  </si>
  <si>
    <t>0910160120</t>
  </si>
  <si>
    <t>значение целевого показателя (индикатора)</t>
  </si>
  <si>
    <t>% исполнения плана на отчетный год</t>
  </si>
  <si>
    <t>темп роста (снижения) к уровню прошлого года, %</t>
  </si>
  <si>
    <t>обоснование отклонений значений целевого показателя (индикатора)</t>
  </si>
  <si>
    <t>отчет</t>
  </si>
  <si>
    <t>план</t>
  </si>
  <si>
    <t>Достигнутый результат на конец отчетного периода</t>
  </si>
  <si>
    <t>Проблемы, возникшие в ходе реализации мероприятия</t>
  </si>
  <si>
    <t>кассовые расходы, %</t>
  </si>
  <si>
    <t>Оценка расходов на отчетный год (согласно муниципальной программе), тыс. рублей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</si>
  <si>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</si>
  <si>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отчетный год, %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</si>
  <si>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</si>
  <si>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</si>
  <si>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</si>
  <si>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</si>
  <si>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</si>
  <si>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</si>
  <si>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 xml:space="preserve">Эффективность использования средств бюджета муниципального района (городского округа) 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</si>
  <si>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</si>
  <si>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</si>
  <si>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</si>
  <si>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</si>
  <si>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</si>
  <si>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</si>
  <si>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</si>
  <si>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</si>
  <si>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t>Сведения о внесенных за отчетный период изменениях в муниципальную программу</t>
  </si>
  <si>
    <t>Муниципальная программа "Муниципальное управление"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</si>
  <si>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</si>
  <si>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>В рамках подпрограммы муниципальные услуги муниципальными учреждениями не оказываются.</t>
  </si>
  <si>
    <t>Приложение 2 к муниципальной программе "Муниципальное управление 2015-2022 годы", утвержденной постановлением Администрации муниципального образования "Балезинский район" от 15.03.2019 г. №266</t>
  </si>
  <si>
    <t>111</t>
  </si>
  <si>
    <t>119</t>
  </si>
  <si>
    <t>Нормативные акты, предусматривающие льготы и другие меры муниципального регулирования отсутствуют.</t>
  </si>
  <si>
    <t xml:space="preserve">Оценка качества управления муниципальными финансами в Балезинском районе, определяемая Министерством финансов Удмуртской Республики </t>
  </si>
  <si>
    <t>Средний уровень качества финансового менеджмента главных распорядителей средств бюджета муниципального образования «Балезинский район»</t>
  </si>
  <si>
    <t> %</t>
  </si>
  <si>
    <t>Средний уровень качества управления муниципальными финансами по отношению к предыдущему году</t>
  </si>
  <si>
    <t xml:space="preserve"> Отношение недополученных доходов по местным налогам в результате действия налоговых льгот, установленных решениями Советов депутатов поселений к налоговым доходам консолидированного бюджета МО «Балезинский район»   </t>
  </si>
  <si>
    <r>
      <t>Доля муниципальных служащих, назначенных на должности муниципальной службы, из кадрового резерва и (или) на основе конкурса;</t>
    </r>
    <r>
      <rPr>
        <i/>
        <sz val="8"/>
        <rFont val="Times New Roman"/>
        <family val="1"/>
        <charset val="204"/>
      </rPr>
      <t xml:space="preserve"> </t>
    </r>
  </si>
  <si>
    <r>
      <t> </t>
    </r>
    <r>
      <rPr>
        <sz val="8"/>
        <color indexed="8"/>
        <rFont val="Times New Roman"/>
        <family val="1"/>
        <charset val="204"/>
      </rPr>
      <t>Доля муниципальных служащих, успешно прошедших аттестацию от числа муниципальных служащих, включенных в график прохождения аттестации</t>
    </r>
  </si>
  <si>
    <t>всего</t>
  </si>
  <si>
    <t>иные источники</t>
  </si>
  <si>
    <t>Управление муниципальным имуществом и земельными ресурсами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</si>
  <si>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</si>
  <si>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площади земельных участков, являющихся объектами налогообложения земельным налогом, в общей площади территории муниципального района</t>
  </si>
  <si>
    <t>Увеличение доходов консолидированного бюджета муниципального образования «Балезинский район»   от внесения земельных платежей, процентов к уровню базового периода (2009 года)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</si>
  <si>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</si>
  <si>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 xml:space="preserve">Реализация контрольных функций </t>
  </si>
  <si>
    <t>Подпрограмма "Архивное дело"</t>
  </si>
  <si>
    <t>Предоставление заявителям государственных и муниципальных услуг в области архивного дела в устоановленные законодательством сроки от общего количества предоставленных государственных и муниципальных услуг в области архивного дела</t>
  </si>
  <si>
    <t>100,0</t>
  </si>
  <si>
    <t>Доля архивных документов, хранящихся в архивном отделе в нормативных условиях, обеспечивающих их постоянное (вечное) хранение, в общем количестве документов архивного отдела Адмиистрации МО "Балезинский район"</t>
  </si>
  <si>
    <t>Удельный вес архивных единиц хранения, включенных в автоматизированные информационно-поисковые системы архивного отдела, в общем объеме дел, хранящихся в архивном отделе Администрации МО "Балезинский район"</t>
  </si>
  <si>
    <t>Удельный вес документов Архивного фонда Удмуртской Республики, хранящихся сверх установленных сроков их временного хранения в организациях-источниках комплектования архивного отдела Администрации МО "Балезинский район"</t>
  </si>
  <si>
    <t>Доля архивных документов, включая фонды аудио- и видеоархивов, переведенных в электронную форму, в общем объеме документов, хранящихся в архивном отделе Администрации МО "Балезинский район"</t>
  </si>
  <si>
    <t>Архивный отдел</t>
  </si>
  <si>
    <t>Хранение, комплектование, учет и использование документов Архивного фонда УР и других архивных документов</t>
  </si>
  <si>
    <t>Работы по повышению уровня безопасности архивов (реализация протовоапожарных мер, обеспечение охраны объектов, оснащение оборудованием и материалами для хранения документов на различных видах носителей)</t>
  </si>
  <si>
    <t>Поддержание в рабочем состоянии пожаро-охранной сигнализации, системы вентиляции и кондиционирования воздуха до 100%. Контроль температурно-влажностного режима -до 100%. Картонирование архивных документов-до 100%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</si>
  <si>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</si>
  <si>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Комплектование Архивного фонда Удмуртской Республики</t>
  </si>
  <si>
    <t>Прием на постоянное хранение  дел</t>
  </si>
  <si>
    <t>Расширение доступа к документам Архивного фонда Удмуртской Республики и их популяризация</t>
  </si>
  <si>
    <t>Проведение информационных мероприятий в форме экспонирования докуменнтальных выставок, публикаций статей и подборок документов в т.ч. в сети Интернет</t>
  </si>
  <si>
    <t xml:space="preserve">Государственный учет документов Архивного фонда УР, хранящихся в архивном отделе </t>
  </si>
  <si>
    <t>Ведение государственного учета архивных документов, хранящихся в архивном отделе поустановленным формам учета и отчетности, обеспечение включения в общеотраслевой учетный программный комплекс "Архивный фонд"</t>
  </si>
  <si>
    <t>Модернизация технологий работы на основании внедрения современных информационных и телекоммуникационных технологий</t>
  </si>
  <si>
    <t xml:space="preserve">Архивный отдел </t>
  </si>
  <si>
    <t>Оцифровка архивных дел, внедрение автоматизированных программных комплексов, формирование автоматизированных баз данных, оснащение в архивном отделе общественного места доступа к информационным ресурсам</t>
  </si>
  <si>
    <t xml:space="preserve">Внедрение автоматизированных программных комплексов, баз данных к архивным документам, хранящимся в архивном отделе </t>
  </si>
  <si>
    <t>Введение в базу данных "Архивный фонд" 100% фондов, 100% описей и 100% заголовков дел</t>
  </si>
  <si>
    <t xml:space="preserve">Введена АСГУ документов Архивного фонда  </t>
  </si>
  <si>
    <t>Превод архивных документов, хранящихся в архивном отделе, в электронный вид (оцифровка)</t>
  </si>
  <si>
    <t>Оцифровка архивных дел</t>
  </si>
  <si>
    <t>Оснащение в архивном отделе общественного места доступа к информационным ресурсам</t>
  </si>
  <si>
    <t>Оснащение необходимым компьютерным оборудованиемс выходом в сеть "Интернет"</t>
  </si>
  <si>
    <t xml:space="preserve">в связи с отсутствием в архивном отделе площадей общественное место доступа к информационным ресурсам отсутствует </t>
  </si>
  <si>
    <t>Предоставление муниципальных и переданных государственных услуг юридическим и физическим лицам</t>
  </si>
  <si>
    <t>Предоставление муниципальных услуг юридическим и физическим лицам</t>
  </si>
  <si>
    <t>Предоставление гражданам и организациям архивной информации и копий архивных документов</t>
  </si>
  <si>
    <t>Прием и исполнение запросов граждан и организаций о предоставлении архивной информации в законодательно установленные сроки, в том числе в режиме "Одного окна"</t>
  </si>
  <si>
    <t xml:space="preserve">Обеспечение доступа к архивным документам (копиям) и справочно-поисковым системам к ним в читальном зале архивного отдела </t>
  </si>
  <si>
    <t>Предоставление доступа в читальный зал архивного отдела</t>
  </si>
  <si>
    <t>Оказание методической и практической помощи в работе по органиации документов в делопроизводстве, отбору и передаче в состав Архивного фонда УР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</si>
  <si>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Проведение мероприятий по вопросам оказания методической и практической помощи организациям-источникам комплектования архивного отдела</t>
  </si>
  <si>
    <t>Предоставление государственных услуг по оказанию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</si>
  <si>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Оказание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</si>
  <si>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Предоставление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</si>
  <si>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>Реализация переданных отдельных  государственных полномочий по хранению, комплектованию, учету и использованию архивных документов,  относящихся к собственности УР, временно хранящихся в архивном отделе</t>
  </si>
  <si>
    <t>Выполнение переданных отдельных государственных полномочий УР надлежвщим образом в соответствии с законом УР от 29 декабря 2005 г. №82-РЗ "О наделении органов местного самоуправления отдельными государственными полномочиями в области архивного дела"</t>
  </si>
  <si>
    <t>Обеспечение временного хранения в архивном отделе  архивных документов,  относящихся к собственности УР</t>
  </si>
  <si>
    <t>Обеспечение временного хранения дел, отнесенных к собственности УР</t>
  </si>
  <si>
    <t>Организация приема в архивный отдел архивных документов,  относящихся к собственности УР</t>
  </si>
  <si>
    <t>Прием  хранения архивных документов, отнесенных к собственности УР</t>
  </si>
  <si>
    <t>Государственный учет  архивных документов,  относящихся к собственности УР, временно хранящихся в архивном отделе</t>
  </si>
  <si>
    <t>Ведение государственного учета архивных документов,  отнесенных к собственности УР, временно хранящихся в архивноим отделе</t>
  </si>
  <si>
    <t xml:space="preserve">Использование архивных документов государственной собственности УР  временно хранящихся в архивном отделе  </t>
  </si>
  <si>
    <t>Организация и проведение информационных мероприятий (статей, выставок) и др. ) на основе архивных документов, отнесенных к собственности УР</t>
  </si>
  <si>
    <t>отдел ЗАГС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</si>
  <si>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</si>
  <si>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Предоставление государственных услуг по государственной регистрации актов гражданского состояния на территории Балезинского района</t>
  </si>
  <si>
    <t>Внесение исправлений, изменений в первые экземпляры в записи актов гражданского состояния</t>
  </si>
  <si>
    <t> Актуализация первых экземпляров записей актов гражданского состояния  </t>
  </si>
  <si>
    <t>Восстановление и аннулирование записей актов гражданского состояния на основании решения суда</t>
  </si>
  <si>
    <t>Аннулирование, восстановление записей актов гражданского состояния на основании решения суда не производилось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</si>
  <si>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</si>
  <si>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</si>
  <si>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</si>
  <si>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</t>
  </si>
  <si>
    <t>Обеспечение сохранности бланков свидетельств о государственной регистрации актов гражданского состояния </t>
  </si>
  <si>
    <t xml:space="preserve">Предоставление государственных услуг в сфере государственной регистрации актов гражданского состояния  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</si>
  <si>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</si>
  <si>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 </t>
  </si>
  <si>
    <t>Предоставление государственной услуги по истребованию личных документов</t>
  </si>
  <si>
    <t> Предоставление государственных услуг по истребованию личных документов </t>
  </si>
  <si>
    <t> 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</si>
  <si>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 Обеспечение сохранности и использование документов отдела ЗАГС </t>
  </si>
  <si>
    <t>Формирование актовых книг о государственной регистрации актов гражданского состояния за предыдущий год, соблюдение режимов хранения документов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</si>
  <si>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</si>
  <si>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Формирование актовых книг о государственной регистрации актов гражданского состояния за предыдущий год </t>
  </si>
  <si>
    <t>Обеспечение сохранности книг государственной регистрации актовгражданского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</si>
  <si>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</si>
  <si>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>сайты работают</t>
  </si>
  <si>
    <t>информация об услугах разиещена на официальном сайте Администрации и в состемах ФРГУ, РПГУ</t>
  </si>
  <si>
    <t>планирование закупок осуществляется в рамках 44-ФЗ</t>
  </si>
  <si>
    <t>осуществляется в рамках 44-ФЗ</t>
  </si>
  <si>
    <t>Осуществляется оказание социальной помощи почетным гражданам</t>
  </si>
  <si>
    <t>Осуществляеття проведение заседаний  Солвета при Главе МО по противодействию коррупции с участием предстваителей государственных органов, органов местного самоуправления, правоохраниткельных органов</t>
  </si>
  <si>
    <t>Осуществляется разработка планов работы органов местного сомоуправоления и структурных подразделений по реализации мер по противодействию коррупции, а также их утверждение</t>
  </si>
  <si>
    <t>Осуществляется организация и проведение антикоррупционной экспертизы муниципальных правовых актов и их проектов</t>
  </si>
  <si>
    <t xml:space="preserve">Проводится 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 </t>
  </si>
  <si>
    <t>Осуществляется 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коррупции.</t>
  </si>
  <si>
    <t>Своевременно предоставляется информация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</si>
  <si>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 xml:space="preserve">Осуществляется размещение в районных СМИ  (газета "Вперед") информации о деятельности по противодействию коррупции </t>
  </si>
  <si>
    <t>Осуществляется комплекс организационных, разъяснительных и иных мер по вопросам противодействия коррупции, а именно доведение до руководителей органов МСУ и муниципальных служащих требований законодательства попротиводействию коррупции</t>
  </si>
  <si>
    <t>Осуществляется повышение квалификации муниципальных служащих по вопросам противодействия коррупции</t>
  </si>
  <si>
    <t xml:space="preserve">Осуществляется 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</si>
  <si>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Проведится мониторинг реализации мер по противодействию коррупции в органах местного самоуправления</t>
  </si>
  <si>
    <t>Нормативно-правовые акты в газете "Вперед" публикуются по мере необходимости</t>
  </si>
  <si>
    <t>Осуществляется внедрение нормативных правовых актов, обеспечивающих развитие муниципальной службы и обеспечивающих деятельность муниципальных служащих, в том числе вносятся изменения в нормативно-правовые акты</t>
  </si>
  <si>
    <t>Осуществляется организация проведения оценки результативности профессиональной служебной деятельности  муниципальных служащих</t>
  </si>
  <si>
    <t>Проводится повышение квалификации муниципальных служащих</t>
  </si>
  <si>
    <t>Осуществляется внедрение на муниципальной службе эффективных технологий и современных методов кадровой работы ( в том числе ведется отчетность в пенсионный фонд по новой программе )</t>
  </si>
  <si>
    <t>Осуществлялось собеседование нескольких кандидатур (велся оценочный лист)</t>
  </si>
  <si>
    <t>Осуществляется 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</si>
  <si>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Стимулирование  муниципальных    служащих   осуществляется в пределах фонда оплаты  труда</t>
  </si>
  <si>
    <t>Повышается уровень социальной защищённости муниципальных служащих (больничные листы оплачиваются и т д.)</t>
  </si>
  <si>
    <t>Осуществляется подготовка, переподготовка и повышение квалификации кадров, развитие муниципальной службы</t>
  </si>
  <si>
    <t>Осуществляется 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</si>
  <si>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>Гражданам и организациям информация об условиях предоставления государственных и муниципальных услуг предоставляется: информация размещена на сайте Администрации</t>
  </si>
  <si>
    <t>Исследование проводится ежегодно в рамках составления Доклада Главыв соответствии с Указом Президента Российской Федерации от 28.04.2008г. №607</t>
  </si>
  <si>
    <t>Жалоб не поступало</t>
  </si>
  <si>
    <t>Доклад о состоянии муниципального контроля ежегодно размещается на официальном сайте Администрции района</t>
  </si>
  <si>
    <t>Осуществляется межведомственное электронное взаимодействие в рамках предоставления услуг</t>
  </si>
  <si>
    <t>отклонение факта на конец очетного периода от плана на отчетный год</t>
  </si>
  <si>
    <t>330</t>
  </si>
  <si>
    <t>программа "Муниципальное управление"</t>
  </si>
  <si>
    <t>субвенции из бюджета Российской Федерации</t>
  </si>
  <si>
    <t>субсидии из бюджета Российской Федерации</t>
  </si>
  <si>
    <t>факт отчетного периода</t>
  </si>
  <si>
    <t>Архивное дело</t>
  </si>
  <si>
    <t>руководитель аппарата Администрации МО «Балезинский район»</t>
  </si>
  <si>
    <t>Создание условий для государственной регистрации актов гражданского состояния в муниципальном образовании "Балезинский район"</t>
  </si>
  <si>
    <t>архивный отдел</t>
  </si>
  <si>
    <t>УИЗО</t>
  </si>
  <si>
    <t>кадровый резерв не сформирован</t>
  </si>
  <si>
    <t>направляются материалы по запросам, сотрудник привлекаются в качестве специалистов по материалам, организован информационный обмен</t>
  </si>
  <si>
    <t>не проводились</t>
  </si>
  <si>
    <t>не проводилось</t>
  </si>
  <si>
    <t>Разработаны и утверждены правила обработки персональных данных в информацитонных системах</t>
  </si>
  <si>
    <t>870</t>
  </si>
  <si>
    <t xml:space="preserve">                                                        </t>
  </si>
  <si>
    <t xml:space="preserve">анкетирование не проводилось </t>
  </si>
  <si>
    <t xml:space="preserve">Площадь земельных участокв, предоставленных для строительства в расчете на 10 тыс. человек- всего </t>
  </si>
  <si>
    <t>целевые показатели подпрограммой  не предусмотрены</t>
  </si>
  <si>
    <t>Осуществление мероприятий направленных  на содержание работников органов местного самоуправления (ФОТ), осуществление закупок товаров работ услуг необходимых для обеспечения деятельности органов местного самоуправления</t>
  </si>
  <si>
    <t>Улучшение условий охраны труда, в т.ч. специальная оценка условий труда</t>
  </si>
  <si>
    <t>Пенсионное обеспечение муниципальных служащих и лиц замещавших муниципальные должности</t>
  </si>
  <si>
    <t xml:space="preserve">Обеспечение деятельности централизованных бухгалтерий и прочих подведомственных учреждений </t>
  </si>
  <si>
    <t xml:space="preserve">Специальная оценка условий труда не проводилась в связи с отсутствием финансирования </t>
  </si>
  <si>
    <t>Реализация иных функций, связанных с деятельностью Администрации  МО «Балезинский район»</t>
  </si>
  <si>
    <t>Выплаты из резервного фонда Администрации МО «Балезинский район»</t>
  </si>
  <si>
    <t>Проведение общерайонных торжественных мероприятий</t>
  </si>
  <si>
    <t>247</t>
  </si>
  <si>
    <t>0910260080</t>
  </si>
  <si>
    <t>0910260110</t>
  </si>
  <si>
    <t>0910261730</t>
  </si>
  <si>
    <t xml:space="preserve">Управление , распоряжение земельными ресурсами и имуществом </t>
  </si>
  <si>
    <t xml:space="preserve">Кадастровые работы по формированию земельных участков и объектов недвижимости </t>
  </si>
  <si>
    <t>0920160090</t>
  </si>
  <si>
    <t xml:space="preserve">Содержание имущества муниципальной казны </t>
  </si>
  <si>
    <t>0920160180</t>
  </si>
  <si>
    <t>Осуществление мероприятий по прохождению государственной эксперизы и подготовке технической документации на строительство, реконструкцию (тех. перевооружение), капитальный ремонт объектов муниципальной собственности, а также проведение мероприятий по сбору иходных данных для осуществления проектно-изыскательских и других работ</t>
  </si>
  <si>
    <t>0920460150</t>
  </si>
  <si>
    <t>Предоставление муниципальных  и переданных государственных  услуг юридическим и физическим лицам</t>
  </si>
  <si>
    <t>0930304360</t>
  </si>
  <si>
    <t>Создание условий для государственной регистрации актов гражданского состояния</t>
  </si>
  <si>
    <t>0940259300</t>
  </si>
  <si>
    <t>Кадровый резерв не сформирован</t>
  </si>
  <si>
    <t>Организация мероприятий по опубликования(размещению) муниципальных правовых актов и иной информации в целях информирования жителей муниципального образования</t>
  </si>
  <si>
    <t>Освещение в средствах массовой информации и размещение на официальных сайтах (страницах) органов местного самоуправления в сети «Интернет» результатов деятельности органов местного самоуправления, а также размещение информации на светодиодных экранах для оперативного информирования жителей района</t>
  </si>
  <si>
    <t>Информация о работе органов местного самоуправления размещается на сайте Администрации, в социальных сетях</t>
  </si>
  <si>
    <t>Разработка муниципальных рпавовых актов проводится по мере необходимости.</t>
  </si>
  <si>
    <t>Разработка реестра функций Администрациии Мо "Балезинский район" и оптимизация функций</t>
  </si>
  <si>
    <t>оптимизация функций органов МСУ</t>
  </si>
  <si>
    <t xml:space="preserve">Реестр функций -отсутвует </t>
  </si>
  <si>
    <t>Проводилось повышение уровня квалификации муниципальных служащих</t>
  </si>
  <si>
    <t>Совершенствование работы органов МСУ постредством встреч, конференций</t>
  </si>
  <si>
    <t>Управление, распоряжение земельными ресурсами и имуществом муниципального образования "Балезинский район"</t>
  </si>
  <si>
    <t xml:space="preserve">Мероприятия, направленные на выявление, уточнение, проведение кадастровых работ в целях формирования земельных участков </t>
  </si>
  <si>
    <t>Кадастровые работы по формированию земельных участков и объектов недвижимости</t>
  </si>
  <si>
    <t>Кадастровые работы:</t>
  </si>
  <si>
    <t>по формированию земельных участков для целей строительства и для целей, не связанных со строительством;</t>
  </si>
  <si>
    <t>по формированиюземельных участков для индивидуального жилищного строительства, с целью дальнейшего предоставления с торгов;</t>
  </si>
  <si>
    <t>по формированию земельных участков  с целью дальнейшего предоставления гражданам, признанными нуждающимися в жилых помещениях, многодетным семьям  в соответствии с Законом Удмуртской Республики  от 16 декабря 2002 г. № 68-РЗ;</t>
  </si>
  <si>
    <t>по постановке на кадастровый учет земельных участков на которых расположены здания, в том числе: многоквартирные дома;</t>
  </si>
  <si>
    <t>по исправлению реестровых ошибок,  уточнению местоположения объектов капитального строительства;</t>
  </si>
  <si>
    <t>подготовка технической документации для постановке на кадастровый учет выявленных бесхозяйных объектовна территории муниципального района;</t>
  </si>
  <si>
    <t>подготовка технической документации объектов недвижимости муниципального образования "Балезинский район".</t>
  </si>
  <si>
    <t>Для данных целей участки не формировались</t>
  </si>
  <si>
    <t xml:space="preserve">Мероприятия по проведению оценки стоимости имущества муниципального образования "Балезинский район" </t>
  </si>
  <si>
    <t>Оценка муниципального имущества с целью пополнения бюджета муниципального образования "Балезинский район"</t>
  </si>
  <si>
    <t xml:space="preserve">Содержание и упавление имуществом муниципальной казны. </t>
  </si>
  <si>
    <t xml:space="preserve">Осуществление муниципального земельного контроля </t>
  </si>
  <si>
    <t>Мероприятия по оказанию муниципальных услуг по заявлениям юридических и физических лиц</t>
  </si>
  <si>
    <t>Качественное и результативное оказание муниципальных услуг по заявлениям юридических и физических лиц</t>
  </si>
  <si>
    <t>Организация хранения, комплектования и использования документов  Архивного фонда УР и других архивных документов</t>
  </si>
  <si>
    <t>Выполнение работ по реставрации, подшивке и переплету архивных документов на бумажном носителе</t>
  </si>
  <si>
    <t xml:space="preserve">10.12.2020 г. </t>
  </si>
  <si>
    <t xml:space="preserve">Приложение №6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</si>
  <si>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Доля объектов недвижимости, по которым в Единый государственный реестр недвижимости внесены сведения о правообладателях ранее учтенных объектов недвижимости, от общегот количества выявленных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сведения о правообладателях которых подлежат внесению в Единый государственный реестр недвижимости</t>
  </si>
  <si>
    <t xml:space="preserve">количество </t>
  </si>
  <si>
    <t>Гражданам  оказывается материальная помощь из резервного фонда Администрации МО "Муниципальный окург Балезинский район Удмуртской Республики" в пределах лимитов бюджетных обязательсв</t>
  </si>
  <si>
    <t>Размещение  на официальном сайте МО «Муниципальный окург Балезинский район Удмуртской Республики» правовых актов, разрабатываемых органами МСУ в целях проведения независимой антикоррупционной экспертизы</t>
  </si>
  <si>
    <t>Осуществляется размещение  на официальном сайте МО «Муниципальный окург Балезинский район Удмуртской Республики» правовых актов, разрабатываемых органами МСУ в целях проведения независимой антикоррупционной экспертизы</t>
  </si>
  <si>
    <t>Администрацией осуществляется своевременное предоставление в Совет депутатов МО «Муниципальный округ Балезинский район Удмуртской Республики» отчета об исполнении мероприятий по реализации мер антикоррупционной политики</t>
  </si>
  <si>
    <t>Публикация муниципальных правовых актов  осуществляется на сайте муниципального образования "Муниципальный окург Балезинский район Удмуртской Республики"</t>
  </si>
  <si>
    <t>мониторинг проводиться посредствам анализа социальных сетей</t>
  </si>
  <si>
    <t xml:space="preserve">Ведется реестр муниципальных услуг Администрации </t>
  </si>
  <si>
    <t>Обновление информации на официальном Интернет-сайте МО «Муниципальный окург Балезинский район Удмуртской Республики»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</si>
  <si>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 xml:space="preserve">Осуществляется обновление информации на официальном Интернет-сайте </t>
  </si>
  <si>
    <t>информационные киоски не установлены</t>
  </si>
  <si>
    <t>Информация обновляется на официальном сайте  МО "Муниципальный окург Балезинский район Удмуртской Респубюлики" и ФРГУ</t>
  </si>
  <si>
    <t xml:space="preserve"> должности и численность муниципальных служащих соответсвует</t>
  </si>
  <si>
    <t>Осуществляется развитие системы электронного документооборота в органах местного самоуправления Балезинского района в системе "Директум", утверждена номенклатура документов, обмен которых производиться в электронном виде</t>
  </si>
  <si>
    <t>официальный сайт муниципального образования «Муниципальный окург Балезинский район Удмуртской Республики» пополняется информацией</t>
  </si>
  <si>
    <t>Создание и развитие официальных сайтов муниципальных учреждений</t>
  </si>
  <si>
    <t xml:space="preserve">Созданы официальные сайты ,муниципальных учреждений </t>
  </si>
  <si>
    <t>проверки не проводились в связи с введением моратория</t>
  </si>
  <si>
    <t>Комплексные кадастровые работы</t>
  </si>
  <si>
    <t>комплексные кадастровые работы с охватом кадастрового квартала: по подготовке технической документации по земельным участкам и объектам капитального строительства, по исправлению реестровых ошибок,  уточнению местоположения объектов капитального строительства; по уточнению границ и площади земельных участков и объектов капитального строиетльства</t>
  </si>
  <si>
    <t xml:space="preserve">Вовлечение в налоговый оборот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путем выявления правообладателей (реализация Федерального закона от 30.12.2020 № 518-ФЗ "О внесении изменений в отдельные законодательные акты Российской Федерации" </t>
  </si>
  <si>
    <t xml:space="preserve">Внесение сведений в ЕГРН о правах ранее учтеных объектов, снятие с учета объектов прекративших свое существование. </t>
  </si>
  <si>
    <t>Реализация основных полномочий (функций) органов местного самоуправления МО «Муниципальный окург Балезинский район Удмуртской Республики»</t>
  </si>
  <si>
    <t>Постановление Администрации муниципального образования "Муниципальный окург Балезинский район Удмуртской Республики"</t>
  </si>
  <si>
    <t>ПостановлениеАдминистрации муниципального образования "Муниципальный окург Балезинский район Удмуртской Республики"</t>
  </si>
  <si>
    <t>Осуществление отделом ЗАГС переданных полномочий на государственную регистрацию актов гражданского состояния на территории Балезинского района</t>
  </si>
  <si>
    <t>Выполнение органами местного самоуправления в Удмуртской Республике переданных полномочий надлежащим образом в соответствии с Федеральным законом от 15 ноября 1997 года № 143-ФЗ "Об актах гражданского состояния", иными нормативными правовыми актами Российской Федерации , Законом Удмуртской Республики от 20 марта 2007 года №8-РЗ "О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состояния", иными нормативными правовыми актами Удмуртской Республики</t>
  </si>
  <si>
    <t xml:space="preserve">Полномочия на государственную регистрацию актов гражданского состояния выполнены в полном объёме </t>
  </si>
  <si>
    <t>Осуществление учета, надлежащего хранения и контроля за использованием бланков свидетельств о государственной регистрации актов гражданского состояния, представления в установленном порядке в уполномоченный орган государственной власти Удмуртской Республики (Комитет по делам ЗАГС) отчетов по движению указанных бланков</t>
  </si>
  <si>
    <t>Подпрограмма "Создание условий для государственной регистрации актов гражданского состояния в муниципальном образовании "Муниципальный округ Балезинский район Удмуртской Республики" на 2021-2025 годы"</t>
  </si>
  <si>
    <t>проведено 93 информационных мероприятия в т.ч.  33 информационных материалов, 60-информационных документов</t>
  </si>
  <si>
    <t>Проведено  92 консультации и оказана методическая помощь работникам делопроизводственных и архивных служб организаций</t>
  </si>
  <si>
    <t>Методическая помощь оказана 92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</t>
  </si>
  <si>
    <t>предоставлено 1040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</si>
  <si>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>852</t>
  </si>
  <si>
    <t>612</t>
  </si>
  <si>
    <t>0910163300</t>
  </si>
  <si>
    <t>611</t>
  </si>
  <si>
    <t>0920106290</t>
  </si>
  <si>
    <t>Полная учетная стоимость основных фондов организаций муниципальной формы собственности, находящихся в стадии банкротства на конец года -0,00 (тыс.руб.);</t>
  </si>
  <si>
    <t>Доля граждан, использующих механизм получения государственных и муниципальных услуг в электронной форме, процентов (к 2018 году – не менее 70%)</t>
  </si>
  <si>
    <t>Выполнение годового планового задания по поступлениям денежных средств в доходную часть бюджета мунимуниципального образования "Муниципальный округ Балезинский район Удмуртской Республики" от использования имущества и земельных ресурсов</t>
  </si>
  <si>
    <t>Форма 1. Отчет о достигнутых значениях целевых показателей (индикаторов) муниципальной программы "Муниципальное управление" по состоянию на 31.12.2024 г.</t>
  </si>
  <si>
    <t>Форма 1. Отчет о достигнутых значениях целевых показателей (индикаторов) муниципальной программы по состоянию на 31.12.2024 г.</t>
  </si>
  <si>
    <t xml:space="preserve">Подпрограмма "Архивное дело" </t>
  </si>
  <si>
    <t xml:space="preserve">В 2024 году приобретено 77 архивных коробок, приобретено 20 светодиодных матовых ламп в архивохранилища,10 порошковых огнетушителей, рулонные шторы в хранилище. Заключены контракты на техническое обслуживание АПС хранилищ №№1,2,3; еженедельно проводится контроль температурно- влажностного режима; закортонированно 1120 ед.хр. </t>
  </si>
  <si>
    <t>Отреставрирован 214  листов 12 ед.хр.; Подшито 53 ед.хр.</t>
  </si>
  <si>
    <t>на постоянное хранение принято 807 ед.хр. упавленческой документации от 25 организаций (в т.ч. собственности УР-51 ед.хр.)</t>
  </si>
  <si>
    <t xml:space="preserve">оформление книги учета поступлений документов, списка фондов, листа фонда, описи дел, реестра описи дел, дела фонда, списка фонда, листа-заверителя, введено АСГУ документов Архивного фонда 1120 ед.хр. </t>
  </si>
  <si>
    <t>За 2024 год оцифровано  86 ед.хр./5235 листов документов периода Великой Отечественной войны</t>
  </si>
  <si>
    <t>за 2024 год поступило 1061 запросов в режиме "Одного окна" , исполнено 1061 запросов. С положительным результатом-842 запросов. Поступило 121 тематических запроса, исполнено-116 запрос, с положительным ответом-87.</t>
  </si>
  <si>
    <t>в читальный зал обратилиось 9 исследователей. Выдано для работы 251 дело</t>
  </si>
  <si>
    <t>по состоянию на 01.01.2025 год в архивном отделе значится 16465 ед.хр. управленческих документов собственности УР</t>
  </si>
  <si>
    <t>в 2024 г. на хранение принято 51 ед,хр. собственности УР</t>
  </si>
  <si>
    <t xml:space="preserve">оформление книги учета поступлений документов, списка фондов, листа фонда, описи дел, реестра описи дел, дела фонда, списка фонда, листа-заверителя, введено АСГУ документов Архивного фонда 51 ед.хр. </t>
  </si>
  <si>
    <t>проведено 93 информационных мероприятия в т.ч., 12 информационных материалов размещено на сайте , 81-информационных документов</t>
  </si>
  <si>
    <t>Администрация муниципального образования "Муниципальный округ Балезинск район Удмуртской Республики"</t>
  </si>
  <si>
    <t xml:space="preserve">Управление культуры, спорта и молодежной политики  Администрации </t>
  </si>
  <si>
    <t>062</t>
  </si>
  <si>
    <t>Реализация основных полномочий (функций) органов местного самоуправления</t>
  </si>
  <si>
    <t>122</t>
  </si>
  <si>
    <t xml:space="preserve">Обеспечение деятельности централизованных бухгалтерий и прочих подведомственных  учреждений </t>
  </si>
  <si>
    <t>0910162250</t>
  </si>
  <si>
    <t>0910166770</t>
  </si>
  <si>
    <t xml:space="preserve">Реализация иных функций, связанных с деятельностью Администрации </t>
  </si>
  <si>
    <t>Выплаты из резервного фонда Администрации муниципального образования  «Муниципальный округ Балезинский район Удмуртской Республики»</t>
  </si>
  <si>
    <t>Администрация муниципального образования "Муниципальный округ Балезинский район Удмуртской Республики"</t>
  </si>
  <si>
    <t xml:space="preserve">Управление культуры, спорт и молодежной политики  Администрации </t>
  </si>
  <si>
    <t>Организация мероприятий по опубликованию (размещению) муниципальных правовых актов и иной информации в целях информирования жителей муниципального образования</t>
  </si>
  <si>
    <t xml:space="preserve">Организация мероприятий по опубликованию (размещению) муниципальных правовых актов и иной официальной информации в целях информирования жителей муниципального образования о социально-экономическом и культурном развитии рйона </t>
  </si>
  <si>
    <t>0910560160</t>
  </si>
  <si>
    <t>Управление культуры, спорт и молодежной политики  Администрации муниципального образования «Муниципальный округ Балезинский район Удмуртской Республики»</t>
  </si>
  <si>
    <t>Управление образования Администрации муниципального образования «Муниципальный округ Балезинский район Удмуртской Республики»</t>
  </si>
  <si>
    <t>066</t>
  </si>
  <si>
    <t xml:space="preserve">всего </t>
  </si>
  <si>
    <t>0920162010</t>
  </si>
  <si>
    <t>245</t>
  </si>
  <si>
    <t>09201S7930</t>
  </si>
  <si>
    <t xml:space="preserve">Мероприятия по проведению оценки стоимости имущества муниципального образования "Муниципальный округ Балезинский район Удмуртской Республики" </t>
  </si>
  <si>
    <t>0920163300</t>
  </si>
  <si>
    <t>0920160320</t>
  </si>
  <si>
    <t>Администрация муниципального образования «Муниципальный округ Балезинский район Удмуртской Республики»</t>
  </si>
  <si>
    <t>0,0,</t>
  </si>
  <si>
    <t xml:space="preserve">комплексные кадастровые работы </t>
  </si>
  <si>
    <t>0920107930</t>
  </si>
  <si>
    <t>0920160190</t>
  </si>
  <si>
    <t xml:space="preserve">мероприятия по проведению реконструкции и капитального ремонта объектов муниципальной собственности </t>
  </si>
  <si>
    <t>Администрация муниципального образования "Муниципальный оруг Балезинский район Удмуртской Республики"</t>
  </si>
  <si>
    <t>Администрация муниципального образования "Муниципальный округ Балезинск район Удмуртской Республики"(архив)</t>
  </si>
  <si>
    <t>0940200310</t>
  </si>
  <si>
    <t>Администрация муниципального образования "Муниципальный округ Балезинск район Удмуртской Республики"(ЗАГС)</t>
  </si>
  <si>
    <t>425,4</t>
  </si>
  <si>
    <t>135,4</t>
  </si>
  <si>
    <t>Расходы бюджета муниципального образования, тыс. руб.</t>
  </si>
  <si>
    <t>000</t>
  </si>
  <si>
    <t>2024 год</t>
  </si>
  <si>
    <t>В 2024 году обеспечивалась сохранность книг государственной регистрации актов гражданского состояния</t>
  </si>
  <si>
    <t>В 2024 году произведено упорядочение документов за 2023 год.  Сформировано и переплетено 10 книг</t>
  </si>
  <si>
    <t>В 2024 году предоставлено 3 государственные услуги по истребованию личных документов</t>
  </si>
  <si>
    <t>В 2024 году предоставлено 3462 государственные услуги по государственной регистрации актов гражданского состояния</t>
  </si>
  <si>
    <t>В 2024 году израсходовано 1188 бланков гербовых свидетельств о государственной регистрации актов гражданского состояния</t>
  </si>
  <si>
    <t>В 2024 году выдано 216 повторных гербовых свидетельства и 717  справок, подтверждающих факт государственной регистрации акта гражданского состояния</t>
  </si>
  <si>
    <t>В 2024 году обеспечивались надлежащие условия для хранения актов гражданского состояния</t>
  </si>
  <si>
    <t>В 2024 году оформлено 74 дела о внесении исправлений (изменений) в первые экземпляры актов гражданского состояния</t>
  </si>
  <si>
    <t>В 2024 году зарегистрировано 813 актов гражданского состояния</t>
  </si>
  <si>
    <t>Общая площадь территории Балезинского района, подлежащая налогообложению в соответствии с действующим законодательством (га) -100560 га;</t>
  </si>
  <si>
    <t>Площадь земельных участков, предоставленных для строительства в 2023 г. - 5,5611 га, в 2024 г. - 5,7805 га.; на  2025 г. - 26866 чел.- годовая численность населения.</t>
  </si>
  <si>
    <t>Поступление от внесения земельных платежей  в консолидированный бюджет Балезинского района: за 2023 год – 17156,0  тыс.руб,; за 2024 год – 23496,4  тыс.руб.;
за 2009 год – 4097,4 тыс.руб.</t>
  </si>
  <si>
    <t>Расчет показателя произведен исходя из статистических данных (форма 1- жилфонд). Показатель в 2024 году составил 92,0 на уровне 2022г. В связи с отсутствием финансирования формирование земельных участков и постановка на кадастровый учет под многоквартирными домами ограничено. Межевание земельных участков под 31 многоквартирными домами считается невозможным в связи с расположением данных домов на землях Министерства обороны. На прогнозный период до 2025 года показатель составит 100.</t>
  </si>
  <si>
    <r>
      <rPr>
        <sz val="9"/>
        <rFont val="Times New Roman"/>
        <family val="1"/>
        <charset val="204"/>
      </rPr>
      <t>Общее количество граждан, получившие муниципальную услугу – 564;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Количество граждан, получившие муниципальную услугу в электронной форме - 55 (ПГС).</t>
    </r>
  </si>
  <si>
    <t>Выполнение бюджета на 2023 г. план - 8619,0 тыс.руб, факт - 8644,7 тыс.руб.; на 2024 год план - 9433,0 тыс.руб., факт - 11506,7 тыс.руб.</t>
  </si>
  <si>
    <t>Общее количество объектов на начало действия Федерального закона №518-ФЗ согласно перечню Управления росреестра по УР (величина постоянная) – 15762 шт.;
Количество объектов недвижимости, в отношении которых мероприятия по выявлению правообладателей и обеспечению внесения в ЕГРН сведений о правообладателях в установленном ст.69.1 ФЗ "О государственной регистрации недвижимости" порядке проводились - 7878 шт..</t>
  </si>
  <si>
    <t xml:space="preserve">В соответствии с планом мероприятий на 2024 год проводились общерайонные мероприятия </t>
  </si>
  <si>
    <t>аттестация в 2024 году проводилась</t>
  </si>
  <si>
    <t xml:space="preserve">В 2024 г. на участие в конкурсе были заявлены 2 кандидатура </t>
  </si>
  <si>
    <t xml:space="preserve"> 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 в 2024 г. не осуществллось </t>
  </si>
  <si>
    <t>Поставлено на кадастровый учет 21337374,0 кв.м.</t>
  </si>
  <si>
    <t xml:space="preserve"> Сформированы 1участок под  многоквартирным  домом,площадью 864 кв.м</t>
  </si>
  <si>
    <t xml:space="preserve"> исправлено 2 реестровые ошибки </t>
  </si>
  <si>
    <t xml:space="preserve">3 объекта поставлены на кадастровый учет </t>
  </si>
  <si>
    <t>на 14 подготовлено технической  документации</t>
  </si>
  <si>
    <t>Проведена оценка 10 объектов недвижимого имущества</t>
  </si>
  <si>
    <t xml:space="preserve">исполнительные листы на возмещений коммунальных платежей на 93,4 тыс. руб. и содержание МКД на 8,200 тыс. руб. </t>
  </si>
  <si>
    <t>проведены комплексные кадастровые работы 503 объектов недвижимого имущества</t>
  </si>
  <si>
    <t>зарегистрировано 7878 объектов за 2023 и 2024 г.</t>
  </si>
  <si>
    <t>Оказано 564 муниципальных услуг в сфере имущественных и земельных отношений за 2024г.</t>
  </si>
  <si>
    <t>Отдел строительства и архитектуры Администрации, УИЗО</t>
  </si>
  <si>
    <t xml:space="preserve">Получение заключения государственной эксперизы и данных для осуществления проэктно-изыскательских и других  работ </t>
  </si>
  <si>
    <t>проведена эксперииза ПСД капитального ремонта  МЦ Юность и 1 экспериза ремонта здания  по адресу п.Балезино, ул.Советская,11</t>
  </si>
  <si>
    <t>внесены изменения в сязи с изменениями в бюджете Балезинского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</si>
</sst>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"/>
    <numFmt numFmtId="168" formatCode="#,##0.0_ ;\-#,##0.0\ "/>
    <numFmt numFmtId="169" formatCode="#,##0.00_ ;\-#,##0.00\ "/>
  </numFmts>
  <fonts count="6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Arial Cyr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name val="Arial Cyr"/>
      <charset val="204"/>
    </font>
    <font>
      <u/>
      <sz val="11"/>
      <color indexed="12"/>
      <name val="Times New Roman"/>
      <family val="1"/>
      <charset val="204"/>
    </font>
    <font>
      <b/>
      <sz val="10"/>
      <color rgb="FF000000"/>
      <name val="Arial Cyr"/>
    </font>
    <font>
      <b/>
      <sz val="11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rgb="FFFFFFCC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/>
      <top/>
      <bottom/>
      <diagonal/>
    </border>
    <border>
      <left/>
      <right style="medium">
        <color rgb="FF595959"/>
      </right>
      <top style="medium">
        <color rgb="FF595959"/>
      </top>
      <bottom/>
      <diagonal/>
    </border>
    <border>
      <left/>
      <right/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thin">
        <color indexed="64"/>
      </bottom>
      <diagonal/>
    </border>
    <border>
      <left style="medium">
        <color rgb="FF595959"/>
      </left>
      <right/>
      <top style="medium">
        <color rgb="FF595959"/>
      </top>
      <bottom/>
      <diagonal/>
    </border>
    <border>
      <left style="medium">
        <color rgb="FF595959"/>
      </left>
      <right/>
      <top/>
      <bottom style="medium">
        <color rgb="FF595959"/>
      </bottom>
      <diagonal/>
    </border>
    <border>
      <left/>
      <right/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 style="medium">
        <color rgb="FF595959"/>
      </top>
      <bottom/>
      <diagonal/>
    </border>
    <border>
      <left style="medium">
        <color rgb="FF595959"/>
      </left>
      <right style="thin">
        <color indexed="64"/>
      </right>
      <top/>
      <bottom style="thin">
        <color indexed="64"/>
      </bottom>
      <diagonal/>
    </border>
    <border>
      <left style="medium">
        <color rgb="FF595959"/>
      </left>
      <right style="thin">
        <color indexed="64"/>
      </right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59595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595959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49" fontId="46" fillId="0" borderId="22">
      <alignment horizontal="center" vertical="top" shrinkToFit="1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9" fillId="4" borderId="0" applyNumberFormat="0" applyBorder="0" applyAlignment="0" applyProtection="0"/>
    <xf numFmtId="4" fontId="60" fillId="27" borderId="22">
      <alignment horizontal="right" vertical="top" shrinkToFit="1"/>
    </xf>
  </cellStyleXfs>
  <cellXfs count="693">
    <xf numFmtId="0" fontId="0" fillId="0" borderId="0" xfId="0"/>
    <xf numFmtId="0" fontId="20" fillId="0" borderId="0" xfId="0" applyFont="1" applyAlignment="1">
      <alignment horizontal="right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4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 indent="1"/>
    </xf>
    <xf numFmtId="0" fontId="24" fillId="24" borderId="10" xfId="0" applyFont="1" applyFill="1" applyBorder="1" applyAlignment="1">
      <alignment vertical="center" wrapText="1"/>
    </xf>
    <xf numFmtId="0" fontId="0" fillId="0" borderId="10" xfId="0" applyBorder="1"/>
    <xf numFmtId="0" fontId="32" fillId="0" borderId="10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23" fillId="0" borderId="0" xfId="0" applyFont="1"/>
    <xf numFmtId="0" fontId="35" fillId="0" borderId="10" xfId="0" applyFont="1" applyBorder="1" applyAlignment="1">
      <alignment horizont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wrapText="1"/>
    </xf>
    <xf numFmtId="49" fontId="35" fillId="0" borderId="10" xfId="0" applyNumberFormat="1" applyFont="1" applyBorder="1" applyAlignment="1">
      <alignment vertical="center" wrapText="1"/>
    </xf>
    <xf numFmtId="0" fontId="39" fillId="0" borderId="0" xfId="0" applyFont="1"/>
    <xf numFmtId="0" fontId="38" fillId="0" borderId="10" xfId="0" applyFont="1" applyBorder="1" applyAlignment="1">
      <alignment horizontal="left" vertical="top" wrapText="1"/>
    </xf>
    <xf numFmtId="0" fontId="34" fillId="0" borderId="10" xfId="39" applyFont="1" applyFill="1" applyBorder="1" applyAlignment="1">
      <alignment horizontal="left" vertical="top" wrapText="1"/>
    </xf>
    <xf numFmtId="0" fontId="34" fillId="0" borderId="11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49" fontId="36" fillId="0" borderId="10" xfId="39" applyNumberFormat="1" applyFont="1" applyFill="1" applyBorder="1" applyAlignment="1">
      <alignment horizontal="left" vertical="top" wrapText="1"/>
    </xf>
    <xf numFmtId="49" fontId="36" fillId="0" borderId="12" xfId="0" applyNumberFormat="1" applyFont="1" applyBorder="1" applyAlignment="1">
      <alignment horizontal="left" vertical="top"/>
    </xf>
    <xf numFmtId="49" fontId="36" fillId="0" borderId="12" xfId="0" applyNumberFormat="1" applyFont="1" applyBorder="1" applyAlignment="1">
      <alignment horizontal="center"/>
    </xf>
    <xf numFmtId="0" fontId="36" fillId="0" borderId="10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49" fontId="34" fillId="0" borderId="13" xfId="0" applyNumberFormat="1" applyFont="1" applyBorder="1" applyAlignment="1">
      <alignment horizontal="left" vertical="top" wrapText="1"/>
    </xf>
    <xf numFmtId="0" fontId="0" fillId="0" borderId="0" xfId="0" applyFill="1" applyAlignment="1"/>
    <xf numFmtId="0" fontId="22" fillId="0" borderId="10" xfId="0" applyFont="1" applyFill="1" applyBorder="1" applyAlignment="1">
      <alignment horizont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22" fillId="0" borderId="14" xfId="0" applyFont="1" applyFill="1" applyBorder="1" applyAlignment="1">
      <alignment vertical="top" wrapText="1"/>
    </xf>
    <xf numFmtId="0" fontId="32" fillId="0" borderId="23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0" fontId="47" fillId="0" borderId="26" xfId="0" applyFont="1" applyBorder="1" applyAlignment="1">
      <alignment vertical="center" wrapText="1"/>
    </xf>
    <xf numFmtId="14" fontId="47" fillId="0" borderId="26" xfId="0" applyNumberFormat="1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36" fillId="0" borderId="10" xfId="0" applyFont="1" applyBorder="1" applyAlignment="1">
      <alignment wrapText="1"/>
    </xf>
    <xf numFmtId="49" fontId="36" fillId="0" borderId="10" xfId="0" applyNumberFormat="1" applyFont="1" applyBorder="1" applyAlignment="1">
      <alignment vertical="center" wrapText="1"/>
    </xf>
    <xf numFmtId="0" fontId="37" fillId="0" borderId="10" xfId="0" applyFont="1" applyBorder="1"/>
    <xf numFmtId="0" fontId="33" fillId="0" borderId="10" xfId="0" applyFont="1" applyBorder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34" fillId="0" borderId="12" xfId="0" applyFont="1" applyBorder="1" applyAlignment="1">
      <alignment vertical="top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167" fontId="23" fillId="0" borderId="10" xfId="0" applyNumberFormat="1" applyFont="1" applyFill="1" applyBorder="1" applyAlignment="1">
      <alignment horizontal="center" vertical="center"/>
    </xf>
    <xf numFmtId="49" fontId="22" fillId="0" borderId="14" xfId="0" applyNumberFormat="1" applyFont="1" applyFill="1" applyBorder="1" applyAlignment="1">
      <alignment horizontal="center" vertical="top"/>
    </xf>
    <xf numFmtId="0" fontId="23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49" fontId="33" fillId="0" borderId="10" xfId="0" applyNumberFormat="1" applyFont="1" applyBorder="1" applyAlignment="1">
      <alignment horizontal="left" vertical="top"/>
    </xf>
    <xf numFmtId="49" fontId="33" fillId="0" borderId="10" xfId="0" applyNumberFormat="1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166" fontId="32" fillId="0" borderId="10" xfId="0" applyNumberFormat="1" applyFont="1" applyBorder="1"/>
    <xf numFmtId="49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textRotation="90" wrapText="1"/>
    </xf>
    <xf numFmtId="166" fontId="23" fillId="0" borderId="10" xfId="0" applyNumberFormat="1" applyFont="1" applyFill="1" applyBorder="1" applyAlignment="1">
      <alignment horizontal="center" vertical="center" wrapText="1"/>
    </xf>
    <xf numFmtId="166" fontId="23" fillId="0" borderId="10" xfId="0" applyNumberFormat="1" applyFont="1" applyFill="1" applyBorder="1" applyAlignment="1">
      <alignment horizontal="center" vertical="top" wrapText="1"/>
    </xf>
    <xf numFmtId="1" fontId="23" fillId="0" borderId="10" xfId="0" applyNumberFormat="1" applyFont="1" applyFill="1" applyBorder="1" applyAlignment="1">
      <alignment horizontal="center" vertical="center" wrapText="1"/>
    </xf>
    <xf numFmtId="9" fontId="23" fillId="0" borderId="10" xfId="43" applyFont="1" applyFill="1" applyBorder="1" applyAlignment="1">
      <alignment horizontal="center" vertical="center"/>
    </xf>
    <xf numFmtId="167" fontId="23" fillId="0" borderId="10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top" wrapText="1"/>
    </xf>
    <xf numFmtId="49" fontId="43" fillId="0" borderId="10" xfId="0" applyNumberFormat="1" applyFont="1" applyFill="1" applyBorder="1" applyAlignment="1">
      <alignment horizontal="center" vertical="top"/>
    </xf>
    <xf numFmtId="0" fontId="43" fillId="0" borderId="10" xfId="0" applyFont="1" applyFill="1" applyBorder="1" applyAlignment="1">
      <alignment horizontal="left" vertical="top" wrapText="1"/>
    </xf>
    <xf numFmtId="0" fontId="43" fillId="0" borderId="10" xfId="0" applyFont="1" applyFill="1" applyBorder="1" applyAlignment="1">
      <alignment horizontal="center" vertical="top" wrapText="1"/>
    </xf>
    <xf numFmtId="49" fontId="23" fillId="0" borderId="10" xfId="0" applyNumberFormat="1" applyFont="1" applyFill="1" applyBorder="1" applyAlignment="1">
      <alignment horizontal="center" vertical="top"/>
    </xf>
    <xf numFmtId="0" fontId="43" fillId="0" borderId="10" xfId="0" applyFont="1" applyBorder="1" applyAlignment="1">
      <alignment horizontal="left" vertical="top" wrapText="1"/>
    </xf>
    <xf numFmtId="0" fontId="44" fillId="0" borderId="10" xfId="0" applyFont="1" applyFill="1" applyBorder="1" applyAlignment="1">
      <alignment horizontal="center" vertical="top" wrapText="1"/>
    </xf>
    <xf numFmtId="0" fontId="52" fillId="0" borderId="28" xfId="0" applyFont="1" applyBorder="1" applyAlignment="1">
      <alignment horizontal="justify" vertical="center" wrapText="1"/>
    </xf>
    <xf numFmtId="0" fontId="51" fillId="0" borderId="26" xfId="0" applyFont="1" applyBorder="1" applyAlignment="1">
      <alignment vertical="center" wrapText="1"/>
    </xf>
    <xf numFmtId="0" fontId="51" fillId="0" borderId="28" xfId="0" applyFont="1" applyBorder="1" applyAlignment="1">
      <alignment horizontal="justify" vertical="center" wrapText="1"/>
    </xf>
    <xf numFmtId="0" fontId="52" fillId="0" borderId="26" xfId="0" applyFont="1" applyBorder="1" applyAlignment="1">
      <alignment horizontal="justify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justify" vertical="center" wrapText="1"/>
    </xf>
    <xf numFmtId="0" fontId="51" fillId="0" borderId="28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justify" vertical="center" wrapText="1"/>
    </xf>
    <xf numFmtId="166" fontId="40" fillId="0" borderId="0" xfId="0" applyNumberFormat="1" applyFont="1"/>
    <xf numFmtId="0" fontId="40" fillId="0" borderId="0" xfId="0" applyFont="1"/>
    <xf numFmtId="166" fontId="37" fillId="0" borderId="10" xfId="0" applyNumberFormat="1" applyFont="1" applyBorder="1"/>
    <xf numFmtId="0" fontId="54" fillId="0" borderId="10" xfId="0" applyFont="1" applyBorder="1" applyAlignment="1">
      <alignment vertical="top" wrapText="1"/>
    </xf>
    <xf numFmtId="49" fontId="35" fillId="0" borderId="12" xfId="0" applyNumberFormat="1" applyFont="1" applyBorder="1" applyAlignment="1">
      <alignment vertical="top" wrapText="1"/>
    </xf>
    <xf numFmtId="49" fontId="35" fillId="0" borderId="12" xfId="0" applyNumberFormat="1" applyFont="1" applyBorder="1" applyAlignment="1">
      <alignment vertical="center" wrapText="1"/>
    </xf>
    <xf numFmtId="0" fontId="34" fillId="0" borderId="12" xfId="0" applyFont="1" applyBorder="1" applyAlignment="1">
      <alignment horizontal="center" vertical="center" wrapText="1"/>
    </xf>
    <xf numFmtId="0" fontId="32" fillId="26" borderId="10" xfId="0" applyFont="1" applyFill="1" applyBorder="1" applyAlignment="1">
      <alignment wrapText="1"/>
    </xf>
    <xf numFmtId="166" fontId="40" fillId="0" borderId="10" xfId="0" applyNumberFormat="1" applyFont="1" applyBorder="1"/>
    <xf numFmtId="0" fontId="25" fillId="24" borderId="10" xfId="0" applyFont="1" applyFill="1" applyBorder="1" applyAlignment="1">
      <alignment vertical="center" wrapText="1"/>
    </xf>
    <xf numFmtId="0" fontId="51" fillId="0" borderId="10" xfId="0" applyFont="1" applyBorder="1" applyAlignment="1">
      <alignment horizontal="right"/>
    </xf>
    <xf numFmtId="0" fontId="32" fillId="0" borderId="3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166" fontId="37" fillId="0" borderId="10" xfId="0" applyNumberFormat="1" applyFont="1" applyBorder="1" applyAlignment="1">
      <alignment vertical="center"/>
    </xf>
    <xf numFmtId="0" fontId="33" fillId="0" borderId="12" xfId="0" applyFont="1" applyBorder="1" applyAlignment="1">
      <alignment vertical="top" wrapText="1"/>
    </xf>
    <xf numFmtId="0" fontId="37" fillId="0" borderId="12" xfId="0" applyFont="1" applyBorder="1"/>
    <xf numFmtId="0" fontId="55" fillId="0" borderId="10" xfId="0" applyFont="1" applyBorder="1" applyAlignment="1">
      <alignment horizontal="center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horizontal="right" vertical="center" wrapText="1"/>
    </xf>
    <xf numFmtId="0" fontId="57" fillId="0" borderId="10" xfId="0" applyFont="1" applyBorder="1" applyAlignment="1">
      <alignment horizontal="justify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/>
    <xf numFmtId="0" fontId="55" fillId="0" borderId="10" xfId="0" applyFont="1" applyBorder="1" applyAlignment="1">
      <alignment vertical="top" wrapText="1"/>
    </xf>
    <xf numFmtId="0" fontId="55" fillId="0" borderId="10" xfId="0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top" wrapText="1"/>
    </xf>
    <xf numFmtId="0" fontId="35" fillId="0" borderId="10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left"/>
    </xf>
    <xf numFmtId="0" fontId="39" fillId="0" borderId="12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wrapText="1"/>
    </xf>
    <xf numFmtId="0" fontId="45" fillId="0" borderId="12" xfId="0" applyFont="1" applyBorder="1" applyAlignment="1">
      <alignment horizontal="left" vertical="top" wrapText="1"/>
    </xf>
    <xf numFmtId="0" fontId="0" fillId="0" borderId="12" xfId="0" applyFont="1" applyBorder="1" applyAlignment="1"/>
    <xf numFmtId="0" fontId="0" fillId="0" borderId="10" xfId="0" applyFont="1" applyBorder="1" applyAlignment="1"/>
    <xf numFmtId="2" fontId="0" fillId="0" borderId="12" xfId="0" applyNumberFormat="1" applyFont="1" applyBorder="1" applyAlignment="1"/>
    <xf numFmtId="2" fontId="0" fillId="0" borderId="10" xfId="0" applyNumberFormat="1" applyFont="1" applyBorder="1" applyAlignment="1"/>
    <xf numFmtId="166" fontId="0" fillId="0" borderId="12" xfId="0" applyNumberFormat="1" applyFont="1" applyBorder="1" applyAlignment="1"/>
    <xf numFmtId="166" fontId="0" fillId="0" borderId="10" xfId="0" applyNumberFormat="1" applyFont="1" applyBorder="1" applyAlignment="1"/>
    <xf numFmtId="0" fontId="53" fillId="0" borderId="10" xfId="0" applyFont="1" applyBorder="1" applyAlignment="1">
      <alignment vertical="center" wrapText="1"/>
    </xf>
    <xf numFmtId="0" fontId="58" fillId="0" borderId="10" xfId="0" applyFont="1" applyBorder="1"/>
    <xf numFmtId="0" fontId="51" fillId="0" borderId="29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1" fillId="0" borderId="29" xfId="0" applyFont="1" applyBorder="1" applyAlignment="1">
      <alignment vertical="center" wrapText="1"/>
    </xf>
    <xf numFmtId="0" fontId="52" fillId="0" borderId="29" xfId="0" applyFont="1" applyBorder="1" applyAlignment="1">
      <alignment horizontal="justify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justify" vertical="center" wrapText="1"/>
    </xf>
    <xf numFmtId="0" fontId="51" fillId="0" borderId="28" xfId="0" applyFont="1" applyBorder="1" applyAlignment="1">
      <alignment vertical="center" wrapText="1"/>
    </xf>
    <xf numFmtId="0" fontId="34" fillId="0" borderId="10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0" xfId="39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vertical="top"/>
    </xf>
    <xf numFmtId="0" fontId="23" fillId="0" borderId="10" xfId="0" applyFont="1" applyBorder="1"/>
    <xf numFmtId="0" fontId="23" fillId="0" borderId="10" xfId="0" applyFont="1" applyBorder="1" applyAlignment="1">
      <alignment vertical="top"/>
    </xf>
    <xf numFmtId="0" fontId="59" fillId="0" borderId="28" xfId="29" applyFont="1" applyBorder="1" applyAlignment="1">
      <alignment horizontal="justify" vertical="center" wrapText="1"/>
    </xf>
    <xf numFmtId="0" fontId="23" fillId="0" borderId="0" xfId="0" applyFont="1" applyBorder="1"/>
    <xf numFmtId="0" fontId="43" fillId="0" borderId="10" xfId="0" applyFont="1" applyBorder="1" applyAlignment="1">
      <alignment vertical="top"/>
    </xf>
    <xf numFmtId="0" fontId="34" fillId="25" borderId="10" xfId="0" applyFont="1" applyFill="1" applyBorder="1" applyAlignment="1">
      <alignment horizontal="left" vertical="top" wrapText="1"/>
    </xf>
    <xf numFmtId="166" fontId="0" fillId="0" borderId="0" xfId="0" applyNumberFormat="1"/>
    <xf numFmtId="0" fontId="0" fillId="25" borderId="0" xfId="0" applyFill="1"/>
    <xf numFmtId="49" fontId="23" fillId="25" borderId="10" xfId="0" applyNumberFormat="1" applyFont="1" applyFill="1" applyBorder="1" applyAlignment="1">
      <alignment horizontal="center" vertical="center" wrapText="1"/>
    </xf>
    <xf numFmtId="1" fontId="23" fillId="25" borderId="10" xfId="0" applyNumberFormat="1" applyFont="1" applyFill="1" applyBorder="1" applyAlignment="1">
      <alignment horizontal="center" vertical="center" wrapText="1"/>
    </xf>
    <xf numFmtId="0" fontId="38" fillId="25" borderId="10" xfId="0" applyFont="1" applyFill="1" applyBorder="1" applyAlignment="1">
      <alignment vertical="top" wrapText="1"/>
    </xf>
    <xf numFmtId="0" fontId="23" fillId="25" borderId="10" xfId="0" applyFont="1" applyFill="1" applyBorder="1" applyAlignment="1">
      <alignment horizontal="center" vertical="center"/>
    </xf>
    <xf numFmtId="166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 applyAlignment="1">
      <alignment horizontal="center" vertical="center"/>
    </xf>
    <xf numFmtId="167" fontId="23" fillId="25" borderId="10" xfId="0" applyNumberFormat="1" applyFont="1" applyFill="1" applyBorder="1" applyAlignment="1">
      <alignment horizontal="center" vertical="center"/>
    </xf>
    <xf numFmtId="166" fontId="23" fillId="25" borderId="10" xfId="43" applyNumberFormat="1" applyFont="1" applyFill="1" applyBorder="1" applyAlignment="1">
      <alignment horizontal="center" vertical="center"/>
    </xf>
    <xf numFmtId="166" fontId="23" fillId="25" borderId="0" xfId="43" applyNumberFormat="1" applyFont="1" applyFill="1" applyBorder="1" applyAlignment="1">
      <alignment horizontal="center" vertical="center"/>
    </xf>
    <xf numFmtId="49" fontId="36" fillId="0" borderId="13" xfId="0" applyNumberFormat="1" applyFont="1" applyBorder="1" applyAlignment="1">
      <alignment vertical="top" wrapText="1"/>
    </xf>
    <xf numFmtId="49" fontId="36" fillId="0" borderId="13" xfId="0" applyNumberFormat="1" applyFont="1" applyBorder="1" applyAlignment="1">
      <alignment vertical="center" wrapText="1"/>
    </xf>
    <xf numFmtId="0" fontId="34" fillId="0" borderId="10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0" xfId="0" applyFont="1" applyFill="1" applyBorder="1" applyAlignment="1">
      <alignment horizontal="left" vertical="top" wrapText="1"/>
    </xf>
    <xf numFmtId="168" fontId="23" fillId="0" borderId="10" xfId="30" applyNumberFormat="1" applyFont="1" applyFill="1" applyBorder="1" applyAlignment="1">
      <alignment horizontal="center" vertical="center"/>
    </xf>
    <xf numFmtId="169" fontId="23" fillId="0" borderId="10" xfId="46" applyNumberFormat="1" applyFont="1" applyFill="1" applyBorder="1" applyAlignment="1">
      <alignment horizontal="center" vertical="center"/>
    </xf>
    <xf numFmtId="0" fontId="51" fillId="0" borderId="10" xfId="0" applyFont="1" applyBorder="1" applyAlignment="1">
      <alignment horizontal="left" vertical="top" wrapText="1"/>
    </xf>
    <xf numFmtId="0" fontId="36" fillId="28" borderId="10" xfId="0" applyFont="1" applyFill="1" applyBorder="1" applyAlignment="1">
      <alignment horizontal="left" vertical="top" wrapText="1"/>
    </xf>
    <xf numFmtId="0" fontId="34" fillId="28" borderId="10" xfId="0" applyFont="1" applyFill="1" applyBorder="1" applyAlignment="1">
      <alignment horizontal="left" vertical="top" wrapText="1"/>
    </xf>
    <xf numFmtId="0" fontId="23" fillId="25" borderId="0" xfId="0" applyFont="1" applyFill="1"/>
    <xf numFmtId="0" fontId="23" fillId="25" borderId="0" xfId="0" applyFont="1" applyFill="1" applyBorder="1"/>
    <xf numFmtId="0" fontId="34" fillId="0" borderId="15" xfId="0" applyFont="1" applyBorder="1" applyAlignment="1">
      <alignment vertical="top" wrapText="1"/>
    </xf>
    <xf numFmtId="0" fontId="34" fillId="25" borderId="15" xfId="0" applyFont="1" applyFill="1" applyBorder="1" applyAlignment="1">
      <alignment vertical="top" wrapText="1"/>
    </xf>
    <xf numFmtId="0" fontId="23" fillId="25" borderId="10" xfId="0" applyFont="1" applyFill="1" applyBorder="1"/>
    <xf numFmtId="0" fontId="23" fillId="0" borderId="15" xfId="0" applyFont="1" applyBorder="1"/>
    <xf numFmtId="0" fontId="23" fillId="0" borderId="15" xfId="0" applyFont="1" applyBorder="1" applyAlignment="1">
      <alignment vertical="top"/>
    </xf>
    <xf numFmtId="0" fontId="34" fillId="0" borderId="15" xfId="0" applyFont="1" applyBorder="1" applyAlignment="1">
      <alignment vertical="top"/>
    </xf>
    <xf numFmtId="0" fontId="34" fillId="0" borderId="15" xfId="0" applyFont="1" applyBorder="1" applyAlignment="1">
      <alignment wrapText="1"/>
    </xf>
    <xf numFmtId="0" fontId="34" fillId="0" borderId="15" xfId="0" applyFont="1" applyBorder="1" applyAlignment="1">
      <alignment vertical="center" wrapText="1"/>
    </xf>
    <xf numFmtId="0" fontId="34" fillId="0" borderId="15" xfId="0" applyFont="1" applyBorder="1"/>
    <xf numFmtId="0" fontId="51" fillId="0" borderId="36" xfId="0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top" wrapText="1"/>
    </xf>
    <xf numFmtId="0" fontId="49" fillId="0" borderId="15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justify" vertical="top"/>
    </xf>
    <xf numFmtId="0" fontId="44" fillId="0" borderId="15" xfId="0" applyFont="1" applyBorder="1" applyAlignment="1">
      <alignment horizontal="left" vertical="top" wrapText="1"/>
    </xf>
    <xf numFmtId="2" fontId="23" fillId="0" borderId="10" xfId="0" applyNumberFormat="1" applyFont="1" applyBorder="1"/>
    <xf numFmtId="166" fontId="23" fillId="0" borderId="10" xfId="0" applyNumberFormat="1" applyFont="1" applyBorder="1"/>
    <xf numFmtId="166" fontId="22" fillId="0" borderId="10" xfId="0" applyNumberFormat="1" applyFont="1" applyBorder="1"/>
    <xf numFmtId="0" fontId="22" fillId="0" borderId="10" xfId="0" applyFont="1" applyBorder="1"/>
    <xf numFmtId="49" fontId="23" fillId="0" borderId="10" xfId="0" applyNumberFormat="1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center" wrapText="1"/>
    </xf>
    <xf numFmtId="0" fontId="35" fillId="0" borderId="1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2" fillId="24" borderId="10" xfId="0" applyNumberFormat="1" applyFont="1" applyFill="1" applyBorder="1" applyAlignment="1">
      <alignment horizontal="right" wrapText="1"/>
    </xf>
    <xf numFmtId="166" fontId="32" fillId="24" borderId="10" xfId="0" applyNumberFormat="1" applyFont="1" applyFill="1" applyBorder="1" applyAlignment="1">
      <alignment horizontal="right"/>
    </xf>
    <xf numFmtId="166" fontId="32" fillId="24" borderId="10" xfId="0" applyNumberFormat="1" applyFont="1" applyFill="1" applyBorder="1" applyAlignment="1">
      <alignment horizontal="right" vertical="center" wrapText="1"/>
    </xf>
    <xf numFmtId="167" fontId="32" fillId="24" borderId="10" xfId="0" applyNumberFormat="1" applyFont="1" applyFill="1" applyBorder="1" applyAlignment="1">
      <alignment horizontal="right" vertical="center" wrapText="1"/>
    </xf>
    <xf numFmtId="0" fontId="32" fillId="0" borderId="0" xfId="0" applyFont="1"/>
    <xf numFmtId="167" fontId="32" fillId="24" borderId="10" xfId="0" applyNumberFormat="1" applyFont="1" applyFill="1" applyBorder="1" applyAlignment="1">
      <alignment horizontal="right" wrapText="1"/>
    </xf>
    <xf numFmtId="167" fontId="32" fillId="24" borderId="10" xfId="0" applyNumberFormat="1" applyFont="1" applyFill="1" applyBorder="1" applyAlignment="1">
      <alignment horizontal="right"/>
    </xf>
    <xf numFmtId="167" fontId="51" fillId="0" borderId="10" xfId="0" applyNumberFormat="1" applyFont="1" applyBorder="1" applyAlignment="1">
      <alignment horizontal="right"/>
    </xf>
    <xf numFmtId="167" fontId="32" fillId="0" borderId="10" xfId="0" applyNumberFormat="1" applyFont="1" applyBorder="1"/>
    <xf numFmtId="167" fontId="32" fillId="0" borderId="0" xfId="0" applyNumberFormat="1" applyFont="1"/>
    <xf numFmtId="0" fontId="35" fillId="29" borderId="10" xfId="0" applyFont="1" applyFill="1" applyBorder="1" applyAlignment="1">
      <alignment wrapText="1"/>
    </xf>
    <xf numFmtId="0" fontId="50" fillId="29" borderId="10" xfId="0" applyFont="1" applyFill="1" applyBorder="1" applyAlignment="1">
      <alignment horizontal="right"/>
    </xf>
    <xf numFmtId="166" fontId="32" fillId="29" borderId="10" xfId="0" applyNumberFormat="1" applyFont="1" applyFill="1" applyBorder="1" applyAlignment="1">
      <alignment horizontal="right"/>
    </xf>
    <xf numFmtId="0" fontId="25" fillId="29" borderId="12" xfId="0" applyFont="1" applyFill="1" applyBorder="1" applyAlignment="1">
      <alignment horizontal="left" vertical="center" wrapText="1"/>
    </xf>
    <xf numFmtId="166" fontId="35" fillId="29" borderId="16" xfId="0" applyNumberFormat="1" applyFont="1" applyFill="1" applyBorder="1" applyAlignment="1">
      <alignment horizontal="right" wrapText="1"/>
    </xf>
    <xf numFmtId="167" fontId="35" fillId="29" borderId="16" xfId="0" applyNumberFormat="1" applyFont="1" applyFill="1" applyBorder="1" applyAlignment="1">
      <alignment horizontal="right" wrapText="1"/>
    </xf>
    <xf numFmtId="0" fontId="25" fillId="29" borderId="10" xfId="0" applyFont="1" applyFill="1" applyBorder="1" applyAlignment="1">
      <alignment horizontal="left" vertical="center" wrapText="1"/>
    </xf>
    <xf numFmtId="166" fontId="35" fillId="29" borderId="10" xfId="0" applyNumberFormat="1" applyFont="1" applyFill="1" applyBorder="1"/>
    <xf numFmtId="166" fontId="35" fillId="25" borderId="10" xfId="0" applyNumberFormat="1" applyFont="1" applyFill="1" applyBorder="1"/>
    <xf numFmtId="167" fontId="35" fillId="25" borderId="10" xfId="0" applyNumberFormat="1" applyFont="1" applyFill="1" applyBorder="1"/>
    <xf numFmtId="166" fontId="32" fillId="25" borderId="10" xfId="0" applyNumberFormat="1" applyFont="1" applyFill="1" applyBorder="1"/>
    <xf numFmtId="167" fontId="32" fillId="25" borderId="10" xfId="0" applyNumberFormat="1" applyFont="1" applyFill="1" applyBorder="1"/>
    <xf numFmtId="0" fontId="32" fillId="0" borderId="10" xfId="0" applyFont="1" applyFill="1" applyBorder="1" applyAlignment="1">
      <alignment horizontal="center" vertical="center" wrapText="1"/>
    </xf>
    <xf numFmtId="167" fontId="32" fillId="24" borderId="10" xfId="0" applyNumberFormat="1" applyFont="1" applyFill="1" applyBorder="1" applyAlignment="1">
      <alignment horizontal="center" vertical="center" wrapText="1"/>
    </xf>
    <xf numFmtId="2" fontId="32" fillId="24" borderId="10" xfId="0" applyNumberFormat="1" applyFont="1" applyFill="1" applyBorder="1" applyAlignment="1">
      <alignment horizontal="center" vertical="center" wrapText="1"/>
    </xf>
    <xf numFmtId="166" fontId="32" fillId="0" borderId="10" xfId="0" applyNumberFormat="1" applyFont="1" applyFill="1" applyBorder="1" applyAlignment="1">
      <alignment horizontal="center" vertical="center" wrapText="1"/>
    </xf>
    <xf numFmtId="166" fontId="35" fillId="29" borderId="10" xfId="0" applyNumberFormat="1" applyFont="1" applyFill="1" applyBorder="1" applyAlignment="1">
      <alignment horizontal="center" vertical="center" wrapText="1"/>
    </xf>
    <xf numFmtId="2" fontId="35" fillId="29" borderId="10" xfId="0" applyNumberFormat="1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23" fillId="0" borderId="14" xfId="0" applyFont="1" applyBorder="1"/>
    <xf numFmtId="49" fontId="22" fillId="0" borderId="10" xfId="0" applyNumberFormat="1" applyFont="1" applyFill="1" applyBorder="1" applyAlignment="1">
      <alignment horizontal="center" vertical="top"/>
    </xf>
    <xf numFmtId="49" fontId="35" fillId="0" borderId="10" xfId="0" applyNumberFormat="1" applyFont="1" applyBorder="1" applyAlignment="1">
      <alignment horizontal="center" vertical="top" wrapText="1"/>
    </xf>
    <xf numFmtId="49" fontId="34" fillId="28" borderId="10" xfId="39" applyNumberFormat="1" applyFont="1" applyFill="1" applyBorder="1" applyAlignment="1">
      <alignment horizontal="left" vertical="top" wrapText="1"/>
    </xf>
    <xf numFmtId="0" fontId="34" fillId="0" borderId="10" xfId="0" applyFont="1" applyBorder="1" applyAlignment="1">
      <alignment vertical="center" wrapText="1"/>
    </xf>
    <xf numFmtId="0" fontId="55" fillId="0" borderId="14" xfId="0" applyFont="1" applyBorder="1" applyAlignment="1">
      <alignment vertical="center" wrapText="1"/>
    </xf>
    <xf numFmtId="0" fontId="55" fillId="0" borderId="10" xfId="0" applyFont="1" applyBorder="1" applyAlignment="1">
      <alignment horizontal="left" vertical="top" wrapText="1"/>
    </xf>
    <xf numFmtId="0" fontId="55" fillId="28" borderId="10" xfId="0" applyFont="1" applyFill="1" applyBorder="1" applyAlignment="1">
      <alignment vertical="center" wrapText="1"/>
    </xf>
    <xf numFmtId="0" fontId="62" fillId="0" borderId="10" xfId="0" applyFont="1" applyFill="1" applyBorder="1" applyAlignment="1">
      <alignment horizontal="left" vertical="top" wrapText="1"/>
    </xf>
    <xf numFmtId="49" fontId="23" fillId="0" borderId="12" xfId="0" applyNumberFormat="1" applyFont="1" applyFill="1" applyBorder="1" applyAlignment="1">
      <alignment horizontal="center" vertical="top"/>
    </xf>
    <xf numFmtId="0" fontId="23" fillId="0" borderId="12" xfId="0" applyFont="1" applyBorder="1" applyAlignment="1">
      <alignment horizontal="left" vertical="top" wrapText="1"/>
    </xf>
    <xf numFmtId="0" fontId="23" fillId="0" borderId="12" xfId="0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left" vertical="top" wrapText="1"/>
    </xf>
    <xf numFmtId="0" fontId="34" fillId="0" borderId="18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49" fontId="23" fillId="0" borderId="14" xfId="0" applyNumberFormat="1" applyFont="1" applyFill="1" applyBorder="1" applyAlignment="1">
      <alignment horizontal="center" vertical="top"/>
    </xf>
    <xf numFmtId="0" fontId="23" fillId="0" borderId="14" xfId="0" applyFont="1" applyBorder="1" applyAlignment="1">
      <alignment horizontal="left" vertical="top" wrapText="1"/>
    </xf>
    <xf numFmtId="0" fontId="23" fillId="0" borderId="14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34" fillId="0" borderId="10" xfId="0" applyFont="1" applyBorder="1" applyAlignment="1">
      <alignment wrapText="1"/>
    </xf>
    <xf numFmtId="0" fontId="34" fillId="0" borderId="13" xfId="0" applyFont="1" applyBorder="1" applyAlignment="1">
      <alignment horizontal="left" vertical="top" wrapText="1"/>
    </xf>
    <xf numFmtId="49" fontId="22" fillId="0" borderId="14" xfId="0" applyNumberFormat="1" applyFont="1" applyFill="1" applyBorder="1" applyAlignment="1">
      <alignment horizontal="center" vertical="top"/>
    </xf>
    <xf numFmtId="0" fontId="51" fillId="0" borderId="10" xfId="0" applyFont="1" applyBorder="1" applyAlignment="1">
      <alignment horizontal="left" vertical="center" wrapText="1"/>
    </xf>
    <xf numFmtId="49" fontId="33" fillId="0" borderId="14" xfId="0" applyNumberFormat="1" applyFont="1" applyBorder="1" applyAlignment="1">
      <alignment horizontal="left" vertical="top"/>
    </xf>
    <xf numFmtId="49" fontId="33" fillId="0" borderId="14" xfId="0" applyNumberFormat="1" applyFont="1" applyBorder="1" applyAlignment="1">
      <alignment horizontal="left" vertical="top" wrapText="1"/>
    </xf>
    <xf numFmtId="0" fontId="55" fillId="28" borderId="15" xfId="0" applyFont="1" applyFill="1" applyBorder="1" applyAlignment="1">
      <alignment vertical="center" wrapText="1"/>
    </xf>
    <xf numFmtId="0" fontId="26" fillId="0" borderId="17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55" fillId="28" borderId="17" xfId="0" applyFont="1" applyFill="1" applyBorder="1" applyAlignment="1">
      <alignment vertical="center" wrapText="1"/>
    </xf>
    <xf numFmtId="0" fontId="23" fillId="0" borderId="17" xfId="0" applyFont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47" fillId="0" borderId="27" xfId="0" applyFont="1" applyBorder="1" applyAlignment="1">
      <alignment horizontal="center" vertical="center"/>
    </xf>
    <xf numFmtId="0" fontId="47" fillId="0" borderId="28" xfId="0" applyFont="1" applyBorder="1" applyAlignment="1">
      <alignment vertical="center" wrapText="1"/>
    </xf>
    <xf numFmtId="14" fontId="47" fillId="0" borderId="28" xfId="0" applyNumberFormat="1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 wrapText="1"/>
    </xf>
    <xf numFmtId="0" fontId="47" fillId="0" borderId="10" xfId="0" applyFont="1" applyBorder="1" applyAlignment="1">
      <alignment vertical="center" wrapText="1"/>
    </xf>
    <xf numFmtId="0" fontId="47" fillId="0" borderId="10" xfId="0" applyFont="1" applyBorder="1" applyAlignment="1">
      <alignment horizontal="center" vertical="center"/>
    </xf>
    <xf numFmtId="14" fontId="47" fillId="0" borderId="10" xfId="0" applyNumberFormat="1" applyFont="1" applyBorder="1" applyAlignment="1">
      <alignment horizontal="center" vertical="center"/>
    </xf>
    <xf numFmtId="14" fontId="0" fillId="0" borderId="10" xfId="0" applyNumberFormat="1" applyBorder="1"/>
    <xf numFmtId="167" fontId="32" fillId="25" borderId="10" xfId="0" applyNumberFormat="1" applyFont="1" applyFill="1" applyBorder="1" applyAlignment="1">
      <alignment vertical="top" wrapText="1"/>
    </xf>
    <xf numFmtId="0" fontId="32" fillId="0" borderId="10" xfId="0" applyFont="1" applyFill="1" applyBorder="1" applyAlignment="1">
      <alignment vertical="top" wrapText="1"/>
    </xf>
    <xf numFmtId="0" fontId="0" fillId="0" borderId="0" xfId="0" applyFont="1" applyFill="1"/>
    <xf numFmtId="0" fontId="38" fillId="0" borderId="10" xfId="0" applyFont="1" applyFill="1" applyBorder="1" applyAlignment="1">
      <alignment vertical="top" wrapText="1"/>
    </xf>
    <xf numFmtId="1" fontId="32" fillId="0" borderId="10" xfId="0" applyNumberFormat="1" applyFont="1" applyFill="1" applyBorder="1" applyAlignment="1">
      <alignment vertical="top" wrapText="1"/>
    </xf>
    <xf numFmtId="0" fontId="0" fillId="0" borderId="12" xfId="0" applyBorder="1"/>
    <xf numFmtId="0" fontId="47" fillId="0" borderId="12" xfId="0" applyFont="1" applyBorder="1" applyAlignment="1">
      <alignment vertical="center" wrapText="1"/>
    </xf>
    <xf numFmtId="14" fontId="0" fillId="0" borderId="12" xfId="0" applyNumberFormat="1" applyBorder="1"/>
    <xf numFmtId="0" fontId="47" fillId="0" borderId="10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top" wrapText="1"/>
    </xf>
    <xf numFmtId="49" fontId="23" fillId="0" borderId="10" xfId="0" applyNumberFormat="1" applyFont="1" applyFill="1" applyBorder="1" applyAlignment="1">
      <alignment horizontal="center" vertical="top"/>
    </xf>
    <xf numFmtId="0" fontId="23" fillId="0" borderId="10" xfId="0" applyFont="1" applyFill="1" applyBorder="1" applyAlignment="1">
      <alignment horizontal="left" vertical="top" wrapText="1"/>
    </xf>
    <xf numFmtId="49" fontId="23" fillId="0" borderId="10" xfId="0" applyNumberFormat="1" applyFont="1" applyFill="1" applyBorder="1" applyAlignment="1">
      <alignment horizontal="center" vertical="top" wrapText="1"/>
    </xf>
    <xf numFmtId="3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center"/>
    </xf>
    <xf numFmtId="0" fontId="0" fillId="0" borderId="0" xfId="0" applyFill="1"/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0" fillId="0" borderId="10" xfId="0" applyBorder="1"/>
    <xf numFmtId="0" fontId="23" fillId="25" borderId="10" xfId="0" applyFont="1" applyFill="1" applyBorder="1" applyAlignment="1">
      <alignment horizontal="left" vertical="top" wrapText="1"/>
    </xf>
    <xf numFmtId="49" fontId="34" fillId="0" borderId="13" xfId="0" applyNumberFormat="1" applyFont="1" applyBorder="1" applyAlignment="1">
      <alignment horizontal="center" vertical="top" wrapText="1"/>
    </xf>
    <xf numFmtId="0" fontId="32" fillId="0" borderId="49" xfId="0" applyFont="1" applyBorder="1"/>
    <xf numFmtId="0" fontId="22" fillId="0" borderId="0" xfId="0" applyFont="1" applyAlignment="1">
      <alignment horizontal="center"/>
    </xf>
    <xf numFmtId="0" fontId="24" fillId="0" borderId="49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49" fontId="35" fillId="30" borderId="49" xfId="0" applyNumberFormat="1" applyFont="1" applyFill="1" applyBorder="1" applyAlignment="1">
      <alignment horizontal="left" vertical="center" wrapText="1"/>
    </xf>
    <xf numFmtId="0" fontId="35" fillId="30" borderId="49" xfId="0" applyFont="1" applyFill="1" applyBorder="1" applyAlignment="1">
      <alignment horizontal="left" vertical="center" wrapText="1"/>
    </xf>
    <xf numFmtId="166" fontId="35" fillId="30" borderId="50" xfId="0" applyNumberFormat="1" applyFont="1" applyFill="1" applyBorder="1" applyAlignment="1">
      <alignment horizontal="right" vertical="center" wrapText="1"/>
    </xf>
    <xf numFmtId="0" fontId="35" fillId="30" borderId="49" xfId="0" applyFont="1" applyFill="1" applyBorder="1" applyAlignment="1">
      <alignment horizontal="left" vertical="top" wrapText="1"/>
    </xf>
    <xf numFmtId="49" fontId="35" fillId="30" borderId="49" xfId="0" applyNumberFormat="1" applyFont="1" applyFill="1" applyBorder="1" applyAlignment="1">
      <alignment horizontal="left" vertical="top" wrapText="1"/>
    </xf>
    <xf numFmtId="166" fontId="35" fillId="30" borderId="50" xfId="0" applyNumberFormat="1" applyFont="1" applyFill="1" applyBorder="1" applyAlignment="1">
      <alignment horizontal="right" wrapText="1"/>
    </xf>
    <xf numFmtId="0" fontId="32" fillId="28" borderId="49" xfId="0" applyFont="1" applyFill="1" applyBorder="1" applyAlignment="1">
      <alignment horizontal="left" vertical="top" wrapText="1"/>
    </xf>
    <xf numFmtId="49" fontId="32" fillId="28" borderId="49" xfId="0" applyNumberFormat="1" applyFont="1" applyFill="1" applyBorder="1" applyAlignment="1">
      <alignment horizontal="left" vertical="top" wrapText="1"/>
    </xf>
    <xf numFmtId="166" fontId="32" fillId="28" borderId="50" xfId="0" applyNumberFormat="1" applyFont="1" applyFill="1" applyBorder="1" applyAlignment="1">
      <alignment horizontal="right" wrapText="1"/>
    </xf>
    <xf numFmtId="49" fontId="34" fillId="31" borderId="48" xfId="0" applyNumberFormat="1" applyFont="1" applyFill="1" applyBorder="1" applyAlignment="1">
      <alignment horizontal="center" vertical="top" wrapText="1"/>
    </xf>
    <xf numFmtId="0" fontId="32" fillId="31" borderId="49" xfId="0" applyFont="1" applyFill="1" applyBorder="1" applyAlignment="1">
      <alignment horizontal="left" vertical="top" wrapText="1"/>
    </xf>
    <xf numFmtId="49" fontId="32" fillId="31" borderId="49" xfId="0" applyNumberFormat="1" applyFont="1" applyFill="1" applyBorder="1" applyAlignment="1">
      <alignment horizontal="left" vertical="top" wrapText="1"/>
    </xf>
    <xf numFmtId="49" fontId="34" fillId="0" borderId="48" xfId="0" applyNumberFormat="1" applyFont="1" applyBorder="1" applyAlignment="1">
      <alignment vertical="center" wrapText="1"/>
    </xf>
    <xf numFmtId="49" fontId="32" fillId="0" borderId="49" xfId="0" applyNumberFormat="1" applyFont="1" applyBorder="1" applyAlignment="1">
      <alignment horizontal="left" vertical="top" wrapText="1"/>
    </xf>
    <xf numFmtId="49" fontId="34" fillId="0" borderId="13" xfId="0" applyNumberFormat="1" applyFont="1" applyBorder="1" applyAlignment="1">
      <alignment vertical="center" wrapText="1"/>
    </xf>
    <xf numFmtId="166" fontId="32" fillId="25" borderId="50" xfId="0" applyNumberFormat="1" applyFont="1" applyFill="1" applyBorder="1" applyAlignment="1">
      <alignment horizontal="right" vertical="center" wrapText="1"/>
    </xf>
    <xf numFmtId="49" fontId="32" fillId="25" borderId="49" xfId="0" applyNumberFormat="1" applyFont="1" applyFill="1" applyBorder="1" applyAlignment="1">
      <alignment horizontal="left" vertical="top" wrapText="1"/>
    </xf>
    <xf numFmtId="0" fontId="32" fillId="25" borderId="50" xfId="0" applyFont="1" applyFill="1" applyBorder="1" applyAlignment="1">
      <alignment vertical="center"/>
    </xf>
    <xf numFmtId="49" fontId="34" fillId="0" borderId="53" xfId="0" applyNumberFormat="1" applyFont="1" applyBorder="1" applyAlignment="1">
      <alignment vertical="center" wrapText="1"/>
    </xf>
    <xf numFmtId="49" fontId="34" fillId="0" borderId="48" xfId="0" applyNumberFormat="1" applyFont="1" applyBorder="1" applyAlignment="1">
      <alignment horizontal="center" vertical="top" wrapText="1"/>
    </xf>
    <xf numFmtId="0" fontId="32" fillId="0" borderId="49" xfId="0" applyFont="1" applyBorder="1" applyAlignment="1">
      <alignment horizontal="left" vertical="top" wrapText="1"/>
    </xf>
    <xf numFmtId="166" fontId="51" fillId="25" borderId="50" xfId="0" applyNumberFormat="1" applyFont="1" applyFill="1" applyBorder="1" applyAlignment="1">
      <alignment horizontal="right" wrapText="1"/>
    </xf>
    <xf numFmtId="166" fontId="32" fillId="25" borderId="50" xfId="0" applyNumberFormat="1" applyFont="1" applyFill="1" applyBorder="1" applyAlignment="1"/>
    <xf numFmtId="49" fontId="32" fillId="0" borderId="48" xfId="0" applyNumberFormat="1" applyFont="1" applyBorder="1" applyAlignment="1">
      <alignment horizontal="left" vertical="top" wrapText="1"/>
    </xf>
    <xf numFmtId="166" fontId="32" fillId="0" borderId="50" xfId="0" applyNumberFormat="1" applyFont="1" applyBorder="1" applyAlignment="1"/>
    <xf numFmtId="49" fontId="32" fillId="25" borderId="48" xfId="0" applyNumberFormat="1" applyFont="1" applyFill="1" applyBorder="1" applyAlignment="1">
      <alignment horizontal="left" vertical="top" wrapText="1"/>
    </xf>
    <xf numFmtId="49" fontId="34" fillId="31" borderId="49" xfId="0" applyNumberFormat="1" applyFont="1" applyFill="1" applyBorder="1" applyAlignment="1">
      <alignment horizontal="center" vertical="top" wrapText="1"/>
    </xf>
    <xf numFmtId="0" fontId="24" fillId="31" borderId="49" xfId="0" applyFont="1" applyFill="1" applyBorder="1" applyAlignment="1">
      <alignment horizontal="left" vertical="top" wrapText="1"/>
    </xf>
    <xf numFmtId="49" fontId="32" fillId="31" borderId="48" xfId="0" applyNumberFormat="1" applyFont="1" applyFill="1" applyBorder="1" applyAlignment="1">
      <alignment horizontal="left" vertical="top" wrapText="1"/>
    </xf>
    <xf numFmtId="166" fontId="32" fillId="31" borderId="50" xfId="0" applyNumberFormat="1" applyFont="1" applyFill="1" applyBorder="1" applyAlignment="1">
      <alignment horizontal="right" wrapText="1"/>
    </xf>
    <xf numFmtId="49" fontId="32" fillId="0" borderId="48" xfId="0" applyNumberFormat="1" applyFont="1" applyBorder="1" applyAlignment="1">
      <alignment vertical="top" wrapText="1"/>
    </xf>
    <xf numFmtId="0" fontId="32" fillId="28" borderId="49" xfId="0" applyFont="1" applyFill="1" applyBorder="1" applyAlignment="1">
      <alignment vertical="top" wrapText="1"/>
    </xf>
    <xf numFmtId="0" fontId="32" fillId="25" borderId="50" xfId="0" applyFont="1" applyFill="1" applyBorder="1" applyAlignment="1">
      <alignment horizontal="right"/>
    </xf>
    <xf numFmtId="49" fontId="34" fillId="29" borderId="48" xfId="0" applyNumberFormat="1" applyFont="1" applyFill="1" applyBorder="1" applyAlignment="1">
      <alignment horizontal="center" vertical="top" wrapText="1"/>
    </xf>
    <xf numFmtId="0" fontId="36" fillId="31" borderId="49" xfId="0" applyFont="1" applyFill="1" applyBorder="1" applyAlignment="1">
      <alignment horizontal="left" vertical="top" wrapText="1"/>
    </xf>
    <xf numFmtId="49" fontId="32" fillId="29" borderId="48" xfId="0" applyNumberFormat="1" applyFont="1" applyFill="1" applyBorder="1" applyAlignment="1">
      <alignment horizontal="left" vertical="top" wrapText="1"/>
    </xf>
    <xf numFmtId="0" fontId="32" fillId="29" borderId="50" xfId="0" applyFont="1" applyFill="1" applyBorder="1" applyAlignment="1">
      <alignment horizontal="right"/>
    </xf>
    <xf numFmtId="49" fontId="34" fillId="25" borderId="48" xfId="0" applyNumberFormat="1" applyFont="1" applyFill="1" applyBorder="1" applyAlignment="1">
      <alignment horizontal="center" vertical="top" wrapText="1"/>
    </xf>
    <xf numFmtId="0" fontId="34" fillId="28" borderId="49" xfId="0" applyFont="1" applyFill="1" applyBorder="1" applyAlignment="1">
      <alignment horizontal="left" vertical="top" wrapText="1"/>
    </xf>
    <xf numFmtId="49" fontId="35" fillId="30" borderId="48" xfId="0" applyNumberFormat="1" applyFont="1" applyFill="1" applyBorder="1" applyAlignment="1">
      <alignment horizontal="left" vertical="top"/>
    </xf>
    <xf numFmtId="49" fontId="35" fillId="30" borderId="48" xfId="0" applyNumberFormat="1" applyFont="1" applyFill="1" applyBorder="1" applyAlignment="1">
      <alignment vertical="top"/>
    </xf>
    <xf numFmtId="49" fontId="35" fillId="30" borderId="48" xfId="0" applyNumberFormat="1" applyFont="1" applyFill="1" applyBorder="1" applyAlignment="1"/>
    <xf numFmtId="0" fontId="35" fillId="30" borderId="48" xfId="0" applyFont="1" applyFill="1" applyBorder="1" applyAlignment="1">
      <alignment horizontal="left" vertical="top" wrapText="1"/>
    </xf>
    <xf numFmtId="166" fontId="35" fillId="30" borderId="50" xfId="0" applyNumberFormat="1" applyFont="1" applyFill="1" applyBorder="1" applyAlignment="1">
      <alignment horizontal="right"/>
    </xf>
    <xf numFmtId="49" fontId="35" fillId="32" borderId="49" xfId="0" applyNumberFormat="1" applyFont="1" applyFill="1" applyBorder="1" applyAlignment="1">
      <alignment horizontal="left" vertical="top"/>
    </xf>
    <xf numFmtId="49" fontId="35" fillId="32" borderId="49" xfId="0" applyNumberFormat="1" applyFont="1" applyFill="1" applyBorder="1" applyAlignment="1">
      <alignment vertical="top"/>
    </xf>
    <xf numFmtId="0" fontId="51" fillId="32" borderId="49" xfId="0" applyFont="1" applyFill="1" applyBorder="1" applyAlignment="1">
      <alignment horizontal="left" vertical="top" wrapText="1"/>
    </xf>
    <xf numFmtId="49" fontId="32" fillId="32" borderId="49" xfId="0" applyNumberFormat="1" applyFont="1" applyFill="1" applyBorder="1" applyAlignment="1">
      <alignment vertical="top"/>
    </xf>
    <xf numFmtId="49" fontId="32" fillId="32" borderId="49" xfId="0" applyNumberFormat="1" applyFont="1" applyFill="1" applyBorder="1" applyAlignment="1">
      <alignment horizontal="left" vertical="top" wrapText="1"/>
    </xf>
    <xf numFmtId="166" fontId="32" fillId="32" borderId="50" xfId="0" applyNumberFormat="1" applyFont="1" applyFill="1" applyBorder="1" applyAlignment="1">
      <alignment horizontal="right"/>
    </xf>
    <xf numFmtId="49" fontId="35" fillId="32" borderId="48" xfId="0" applyNumberFormat="1" applyFont="1" applyFill="1" applyBorder="1" applyAlignment="1">
      <alignment horizontal="left" vertical="top"/>
    </xf>
    <xf numFmtId="49" fontId="35" fillId="32" borderId="48" xfId="0" applyNumberFormat="1" applyFont="1" applyFill="1" applyBorder="1" applyAlignment="1">
      <alignment vertical="top"/>
    </xf>
    <xf numFmtId="0" fontId="51" fillId="32" borderId="48" xfId="0" applyFont="1" applyFill="1" applyBorder="1" applyAlignment="1">
      <alignment horizontal="left" vertical="top" wrapText="1"/>
    </xf>
    <xf numFmtId="49" fontId="35" fillId="34" borderId="48" xfId="0" applyNumberFormat="1" applyFont="1" applyFill="1" applyBorder="1" applyAlignment="1">
      <alignment horizontal="left" vertical="top"/>
    </xf>
    <xf numFmtId="49" fontId="35" fillId="34" borderId="48" xfId="0" applyNumberFormat="1" applyFont="1" applyFill="1" applyBorder="1" applyAlignment="1">
      <alignment vertical="top"/>
    </xf>
    <xf numFmtId="0" fontId="51" fillId="34" borderId="49" xfId="0" applyFont="1" applyFill="1" applyBorder="1" applyAlignment="1">
      <alignment horizontal="left" vertical="top" wrapText="1"/>
    </xf>
    <xf numFmtId="0" fontId="32" fillId="31" borderId="49" xfId="0" applyFont="1" applyFill="1" applyBorder="1" applyAlignment="1">
      <alignment vertical="top" wrapText="1"/>
    </xf>
    <xf numFmtId="49" fontId="32" fillId="34" borderId="49" xfId="0" applyNumberFormat="1" applyFont="1" applyFill="1" applyBorder="1" applyAlignment="1">
      <alignment vertical="top"/>
    </xf>
    <xf numFmtId="49" fontId="32" fillId="34" borderId="49" xfId="0" applyNumberFormat="1" applyFont="1" applyFill="1" applyBorder="1" applyAlignment="1">
      <alignment horizontal="left" vertical="top" wrapText="1"/>
    </xf>
    <xf numFmtId="49" fontId="32" fillId="32" borderId="53" xfId="0" applyNumberFormat="1" applyFont="1" applyFill="1" applyBorder="1" applyAlignment="1"/>
    <xf numFmtId="49" fontId="32" fillId="32" borderId="49" xfId="0" applyNumberFormat="1" applyFont="1" applyFill="1" applyBorder="1" applyAlignment="1"/>
    <xf numFmtId="49" fontId="32" fillId="32" borderId="49" xfId="0" applyNumberFormat="1" applyFont="1" applyFill="1" applyBorder="1" applyAlignment="1">
      <alignment horizontal="left" wrapText="1"/>
    </xf>
    <xf numFmtId="166" fontId="32" fillId="0" borderId="50" xfId="0" applyNumberFormat="1" applyFont="1" applyFill="1" applyBorder="1" applyAlignment="1"/>
    <xf numFmtId="49" fontId="32" fillId="33" borderId="49" xfId="0" applyNumberFormat="1" applyFont="1" applyFill="1" applyBorder="1" applyAlignment="1">
      <alignment horizontal="left" wrapText="1"/>
    </xf>
    <xf numFmtId="49" fontId="32" fillId="33" borderId="53" xfId="0" applyNumberFormat="1" applyFont="1" applyFill="1" applyBorder="1" applyAlignment="1">
      <alignment horizontal="left" wrapText="1"/>
    </xf>
    <xf numFmtId="166" fontId="32" fillId="33" borderId="54" xfId="0" applyNumberFormat="1" applyFont="1" applyFill="1" applyBorder="1" applyAlignment="1"/>
    <xf numFmtId="49" fontId="32" fillId="0" borderId="53" xfId="0" applyNumberFormat="1" applyFont="1" applyBorder="1" applyAlignment="1">
      <alignment horizontal="center" wrapText="1"/>
    </xf>
    <xf numFmtId="0" fontId="32" fillId="0" borderId="53" xfId="0" applyFont="1" applyBorder="1" applyAlignment="1">
      <alignment horizontal="center" wrapText="1"/>
    </xf>
    <xf numFmtId="49" fontId="32" fillId="0" borderId="53" xfId="0" applyNumberFormat="1" applyFont="1" applyBorder="1" applyAlignment="1">
      <alignment horizontal="left" wrapText="1"/>
    </xf>
    <xf numFmtId="166" fontId="32" fillId="25" borderId="54" xfId="0" applyNumberFormat="1" applyFont="1" applyFill="1" applyBorder="1" applyAlignment="1">
      <alignment horizontal="right"/>
    </xf>
    <xf numFmtId="49" fontId="32" fillId="25" borderId="49" xfId="0" applyNumberFormat="1" applyFont="1" applyFill="1" applyBorder="1" applyAlignment="1">
      <alignment horizontal="left" wrapText="1"/>
    </xf>
    <xf numFmtId="49" fontId="55" fillId="0" borderId="53" xfId="0" applyNumberFormat="1" applyFont="1" applyBorder="1" applyAlignment="1">
      <alignment horizontal="center" vertical="center"/>
    </xf>
    <xf numFmtId="0" fontId="55" fillId="0" borderId="53" xfId="0" applyFont="1" applyBorder="1" applyAlignment="1">
      <alignment horizontal="center" vertical="top" wrapText="1"/>
    </xf>
    <xf numFmtId="0" fontId="32" fillId="28" borderId="53" xfId="0" applyFont="1" applyFill="1" applyBorder="1" applyAlignment="1">
      <alignment horizontal="left" vertical="top" wrapText="1"/>
    </xf>
    <xf numFmtId="49" fontId="55" fillId="0" borderId="13" xfId="0" applyNumberFormat="1" applyFont="1" applyBorder="1" applyAlignment="1">
      <alignment horizontal="center" vertical="center"/>
    </xf>
    <xf numFmtId="0" fontId="55" fillId="0" borderId="13" xfId="0" applyFont="1" applyBorder="1" applyAlignment="1">
      <alignment horizontal="center" vertical="top" wrapText="1"/>
    </xf>
    <xf numFmtId="49" fontId="55" fillId="29" borderId="48" xfId="0" applyNumberFormat="1" applyFont="1" applyFill="1" applyBorder="1" applyAlignment="1">
      <alignment vertical="top"/>
    </xf>
    <xf numFmtId="0" fontId="51" fillId="29" borderId="49" xfId="0" applyFont="1" applyFill="1" applyBorder="1" applyAlignment="1">
      <alignment vertical="top" wrapText="1"/>
    </xf>
    <xf numFmtId="49" fontId="32" fillId="29" borderId="53" xfId="0" applyNumberFormat="1" applyFont="1" applyFill="1" applyBorder="1" applyAlignment="1">
      <alignment horizontal="center" wrapText="1"/>
    </xf>
    <xf numFmtId="49" fontId="32" fillId="29" borderId="49" xfId="0" applyNumberFormat="1" applyFont="1" applyFill="1" applyBorder="1" applyAlignment="1">
      <alignment horizontal="left" wrapText="1"/>
    </xf>
    <xf numFmtId="0" fontId="32" fillId="29" borderId="53" xfId="0" applyFont="1" applyFill="1" applyBorder="1" applyAlignment="1">
      <alignment horizontal="center" wrapText="1"/>
    </xf>
    <xf numFmtId="0" fontId="0" fillId="29" borderId="0" xfId="0" applyFill="1"/>
    <xf numFmtId="49" fontId="32" fillId="0" borderId="49" xfId="0" applyNumberFormat="1" applyFont="1" applyBorder="1" applyAlignment="1">
      <alignment horizontal="left" wrapText="1"/>
    </xf>
    <xf numFmtId="0" fontId="25" fillId="30" borderId="49" xfId="0" applyFont="1" applyFill="1" applyBorder="1" applyAlignment="1">
      <alignment horizontal="left" vertical="top" wrapText="1"/>
    </xf>
    <xf numFmtId="49" fontId="32" fillId="32" borderId="48" xfId="0" applyNumberFormat="1" applyFont="1" applyFill="1" applyBorder="1" applyAlignment="1">
      <alignment vertical="top"/>
    </xf>
    <xf numFmtId="49" fontId="32" fillId="32" borderId="13" xfId="0" applyNumberFormat="1" applyFont="1" applyFill="1" applyBorder="1" applyAlignment="1">
      <alignment vertical="top"/>
    </xf>
    <xf numFmtId="49" fontId="32" fillId="32" borderId="49" xfId="0" applyNumberFormat="1" applyFont="1" applyFill="1" applyBorder="1" applyAlignment="1">
      <alignment horizontal="center" vertical="top" wrapText="1"/>
    </xf>
    <xf numFmtId="0" fontId="32" fillId="33" borderId="50" xfId="0" applyFont="1" applyFill="1" applyBorder="1" applyAlignment="1">
      <alignment horizontal="right" vertical="top"/>
    </xf>
    <xf numFmtId="49" fontId="32" fillId="32" borderId="53" xfId="0" applyNumberFormat="1" applyFont="1" applyFill="1" applyBorder="1" applyAlignment="1">
      <alignment vertical="top"/>
    </xf>
    <xf numFmtId="0" fontId="35" fillId="30" borderId="48" xfId="0" applyFont="1" applyFill="1" applyBorder="1" applyAlignment="1">
      <alignment vertical="top" wrapText="1"/>
    </xf>
    <xf numFmtId="49" fontId="35" fillId="30" borderId="13" xfId="0" applyNumberFormat="1" applyFont="1" applyFill="1" applyBorder="1" applyAlignment="1">
      <alignment vertical="top"/>
    </xf>
    <xf numFmtId="49" fontId="35" fillId="30" borderId="13" xfId="0" applyNumberFormat="1" applyFont="1" applyFill="1" applyBorder="1" applyAlignment="1"/>
    <xf numFmtId="49" fontId="35" fillId="30" borderId="53" xfId="0" applyNumberFormat="1" applyFont="1" applyFill="1" applyBorder="1" applyAlignment="1">
      <alignment vertical="top"/>
    </xf>
    <xf numFmtId="49" fontId="35" fillId="30" borderId="53" xfId="0" applyNumberFormat="1" applyFont="1" applyFill="1" applyBorder="1" applyAlignment="1"/>
    <xf numFmtId="49" fontId="32" fillId="28" borderId="48" xfId="0" applyNumberFormat="1" applyFont="1" applyFill="1" applyBorder="1" applyAlignment="1">
      <alignment horizontal="left" vertical="top" wrapText="1"/>
    </xf>
    <xf numFmtId="166" fontId="32" fillId="28" borderId="55" xfId="0" applyNumberFormat="1" applyFont="1" applyFill="1" applyBorder="1" applyAlignment="1">
      <alignment horizontal="right" wrapText="1"/>
    </xf>
    <xf numFmtId="49" fontId="32" fillId="32" borderId="48" xfId="0" applyNumberFormat="1" applyFont="1" applyFill="1" applyBorder="1" applyAlignment="1">
      <alignment horizontal="left" vertical="top" wrapText="1"/>
    </xf>
    <xf numFmtId="0" fontId="32" fillId="33" borderId="55" xfId="0" applyFont="1" applyFill="1" applyBorder="1" applyAlignment="1"/>
    <xf numFmtId="0" fontId="32" fillId="0" borderId="55" xfId="0" applyFont="1" applyBorder="1"/>
    <xf numFmtId="0" fontId="0" fillId="0" borderId="0" xfId="0" applyBorder="1"/>
    <xf numFmtId="0" fontId="0" fillId="0" borderId="49" xfId="0" applyBorder="1"/>
    <xf numFmtId="0" fontId="32" fillId="0" borderId="21" xfId="0" applyFont="1" applyBorder="1"/>
    <xf numFmtId="49" fontId="32" fillId="0" borderId="49" xfId="0" applyNumberFormat="1" applyFont="1" applyBorder="1"/>
    <xf numFmtId="49" fontId="32" fillId="0" borderId="50" xfId="0" applyNumberFormat="1" applyFont="1" applyBorder="1"/>
    <xf numFmtId="0" fontId="0" fillId="0" borderId="21" xfId="0" applyBorder="1"/>
    <xf numFmtId="0" fontId="32" fillId="0" borderId="0" xfId="0" applyFont="1" applyAlignment="1">
      <alignment horizontal="center" wrapText="1"/>
    </xf>
    <xf numFmtId="166" fontId="32" fillId="25" borderId="50" xfId="0" applyNumberFormat="1" applyFont="1" applyFill="1" applyBorder="1" applyAlignment="1">
      <alignment horizontal="right" wrapText="1"/>
    </xf>
    <xf numFmtId="166" fontId="32" fillId="34" borderId="50" xfId="0" applyNumberFormat="1" applyFont="1" applyFill="1" applyBorder="1" applyAlignment="1">
      <alignment horizontal="right"/>
    </xf>
    <xf numFmtId="166" fontId="32" fillId="0" borderId="54" xfId="0" applyNumberFormat="1" applyFont="1" applyBorder="1" applyAlignment="1">
      <alignment horizontal="right"/>
    </xf>
    <xf numFmtId="166" fontId="32" fillId="29" borderId="54" xfId="0" applyNumberFormat="1" applyFont="1" applyFill="1" applyBorder="1" applyAlignment="1">
      <alignment horizontal="right" wrapText="1"/>
    </xf>
    <xf numFmtId="166" fontId="32" fillId="0" borderId="49" xfId="0" applyNumberFormat="1" applyFont="1" applyBorder="1"/>
    <xf numFmtId="0" fontId="32" fillId="25" borderId="49" xfId="0" applyFont="1" applyFill="1" applyBorder="1"/>
    <xf numFmtId="0" fontId="32" fillId="29" borderId="49" xfId="0" applyFont="1" applyFill="1" applyBorder="1"/>
    <xf numFmtId="166" fontId="35" fillId="35" borderId="49" xfId="0" applyNumberFormat="1" applyFont="1" applyFill="1" applyBorder="1"/>
    <xf numFmtId="166" fontId="32" fillId="29" borderId="49" xfId="0" applyNumberFormat="1" applyFont="1" applyFill="1" applyBorder="1"/>
    <xf numFmtId="0" fontId="35" fillId="35" borderId="49" xfId="0" applyFont="1" applyFill="1" applyBorder="1"/>
    <xf numFmtId="0" fontId="32" fillId="35" borderId="49" xfId="0" applyFont="1" applyFill="1" applyBorder="1"/>
    <xf numFmtId="0" fontId="22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vertical="top" wrapText="1"/>
    </xf>
    <xf numFmtId="1" fontId="32" fillId="0" borderId="49" xfId="0" applyNumberFormat="1" applyFont="1" applyBorder="1"/>
    <xf numFmtId="0" fontId="32" fillId="0" borderId="49" xfId="0" applyFont="1" applyBorder="1" applyAlignment="1">
      <alignment wrapText="1"/>
    </xf>
    <xf numFmtId="0" fontId="23" fillId="0" borderId="49" xfId="0" applyFont="1" applyFill="1" applyBorder="1" applyAlignment="1">
      <alignment horizontal="left" vertical="top" wrapText="1"/>
    </xf>
    <xf numFmtId="0" fontId="23" fillId="0" borderId="49" xfId="0" applyFont="1" applyBorder="1" applyAlignment="1">
      <alignment horizontal="justify" vertical="top"/>
    </xf>
    <xf numFmtId="166" fontId="0" fillId="25" borderId="0" xfId="0" applyNumberFormat="1" applyFill="1"/>
    <xf numFmtId="166" fontId="23" fillId="25" borderId="49" xfId="0" applyNumberFormat="1" applyFont="1" applyFill="1" applyBorder="1" applyAlignment="1">
      <alignment horizontal="center" vertical="center"/>
    </xf>
    <xf numFmtId="2" fontId="23" fillId="25" borderId="49" xfId="0" applyNumberFormat="1" applyFont="1" applyFill="1" applyBorder="1" applyAlignment="1">
      <alignment horizontal="center" vertical="center"/>
    </xf>
    <xf numFmtId="4" fontId="23" fillId="25" borderId="49" xfId="0" applyNumberFormat="1" applyFont="1" applyFill="1" applyBorder="1" applyAlignment="1">
      <alignment horizontal="center" vertical="center"/>
    </xf>
    <xf numFmtId="2" fontId="23" fillId="25" borderId="49" xfId="43" applyNumberFormat="1" applyFont="1" applyFill="1" applyBorder="1" applyAlignment="1">
      <alignment horizontal="center" vertical="center"/>
    </xf>
    <xf numFmtId="3" fontId="32" fillId="25" borderId="49" xfId="0" applyNumberFormat="1" applyFont="1" applyFill="1" applyBorder="1" applyAlignment="1">
      <alignment vertical="top" wrapText="1"/>
    </xf>
    <xf numFmtId="167" fontId="23" fillId="25" borderId="49" xfId="0" applyNumberFormat="1" applyFont="1" applyFill="1" applyBorder="1" applyAlignment="1">
      <alignment horizontal="center" vertical="center"/>
    </xf>
    <xf numFmtId="166" fontId="23" fillId="25" borderId="49" xfId="43" applyNumberFormat="1" applyFont="1" applyFill="1" applyBorder="1" applyAlignment="1">
      <alignment horizontal="center" vertical="center"/>
    </xf>
    <xf numFmtId="3" fontId="48" fillId="25" borderId="49" xfId="0" applyNumberFormat="1" applyFont="1" applyFill="1" applyBorder="1" applyAlignment="1">
      <alignment vertical="top" wrapText="1"/>
    </xf>
    <xf numFmtId="166" fontId="32" fillId="24" borderId="49" xfId="0" applyNumberFormat="1" applyFont="1" applyFill="1" applyBorder="1" applyAlignment="1">
      <alignment horizontal="right"/>
    </xf>
    <xf numFmtId="167" fontId="32" fillId="0" borderId="49" xfId="0" applyNumberFormat="1" applyFont="1" applyBorder="1"/>
    <xf numFmtId="2" fontId="35" fillId="25" borderId="10" xfId="0" applyNumberFormat="1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 wrapText="1"/>
    </xf>
    <xf numFmtId="0" fontId="36" fillId="0" borderId="17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55" fillId="0" borderId="10" xfId="0" applyFont="1" applyBorder="1" applyAlignment="1">
      <alignment horizontal="right" vertical="center" wrapText="1"/>
    </xf>
    <xf numFmtId="0" fontId="53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horizontal="center"/>
    </xf>
    <xf numFmtId="0" fontId="55" fillId="0" borderId="10" xfId="0" applyFont="1" applyBorder="1" applyAlignment="1">
      <alignment wrapText="1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5" fillId="0" borderId="10" xfId="0" applyFont="1" applyBorder="1"/>
    <xf numFmtId="0" fontId="55" fillId="0" borderId="10" xfId="0" applyFont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top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top" wrapText="1"/>
    </xf>
    <xf numFmtId="49" fontId="35" fillId="0" borderId="1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vertical="top" wrapText="1"/>
    </xf>
    <xf numFmtId="0" fontId="36" fillId="0" borderId="15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49" fontId="36" fillId="0" borderId="12" xfId="0" applyNumberFormat="1" applyFont="1" applyBorder="1" applyAlignment="1">
      <alignment vertical="top" wrapText="1"/>
    </xf>
    <xf numFmtId="49" fontId="36" fillId="0" borderId="13" xfId="0" applyNumberFormat="1" applyFont="1" applyBorder="1" applyAlignment="1">
      <alignment vertical="top" wrapText="1"/>
    </xf>
    <xf numFmtId="49" fontId="36" fillId="0" borderId="12" xfId="0" applyNumberFormat="1" applyFont="1" applyBorder="1" applyAlignment="1">
      <alignment vertical="center" wrapText="1"/>
    </xf>
    <xf numFmtId="49" fontId="36" fillId="0" borderId="13" xfId="0" applyNumberFormat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56" fillId="0" borderId="10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22" fillId="0" borderId="0" xfId="39" applyFont="1" applyFill="1" applyBorder="1" applyAlignment="1">
      <alignment horizontal="center"/>
    </xf>
    <xf numFmtId="0" fontId="34" fillId="0" borderId="15" xfId="39" applyFont="1" applyFill="1" applyBorder="1" applyAlignment="1">
      <alignment horizontal="center" vertical="center" wrapText="1"/>
    </xf>
    <xf numFmtId="0" fontId="34" fillId="0" borderId="17" xfId="39" applyFont="1" applyFill="1" applyBorder="1" applyAlignment="1">
      <alignment horizontal="center" vertical="center" wrapText="1"/>
    </xf>
    <xf numFmtId="0" fontId="34" fillId="0" borderId="11" xfId="39" applyFont="1" applyFill="1" applyBorder="1" applyAlignment="1">
      <alignment horizontal="center" vertical="center" wrapText="1"/>
    </xf>
    <xf numFmtId="0" fontId="34" fillId="0" borderId="12" xfId="39" applyFont="1" applyFill="1" applyBorder="1" applyAlignment="1">
      <alignment horizontal="center" vertical="center" wrapText="1"/>
    </xf>
    <xf numFmtId="0" fontId="34" fillId="0" borderId="14" xfId="39" applyFont="1" applyFill="1" applyBorder="1" applyAlignment="1">
      <alignment horizontal="center" vertical="center" wrapText="1"/>
    </xf>
    <xf numFmtId="0" fontId="24" fillId="0" borderId="46" xfId="39" applyFont="1" applyFill="1" applyBorder="1" applyAlignment="1">
      <alignment horizontal="center" vertical="center" wrapText="1"/>
    </xf>
    <xf numFmtId="0" fontId="24" fillId="0" borderId="47" xfId="39" applyFont="1" applyFill="1" applyBorder="1" applyAlignment="1">
      <alignment horizontal="center" vertical="center" wrapText="1"/>
    </xf>
    <xf numFmtId="0" fontId="24" fillId="0" borderId="44" xfId="39" applyFont="1" applyFill="1" applyBorder="1" applyAlignment="1">
      <alignment horizontal="center" vertical="center" wrapText="1"/>
    </xf>
    <xf numFmtId="0" fontId="24" fillId="0" borderId="45" xfId="39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6" fillId="0" borderId="15" xfId="39" applyFont="1" applyFill="1" applyBorder="1" applyAlignment="1">
      <alignment horizontal="center" vertical="center" wrapText="1"/>
    </xf>
    <xf numFmtId="0" fontId="36" fillId="0" borderId="17" xfId="39" applyFont="1" applyFill="1" applyBorder="1" applyAlignment="1">
      <alignment horizontal="center" vertical="center" wrapText="1"/>
    </xf>
    <xf numFmtId="0" fontId="36" fillId="0" borderId="11" xfId="39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wrapText="1"/>
    </xf>
    <xf numFmtId="0" fontId="36" fillId="0" borderId="17" xfId="0" applyFont="1" applyBorder="1" applyAlignment="1">
      <alignment horizontal="center" wrapText="1"/>
    </xf>
    <xf numFmtId="0" fontId="36" fillId="0" borderId="11" xfId="0" applyFont="1" applyBorder="1" applyAlignment="1">
      <alignment horizontal="center" wrapText="1"/>
    </xf>
    <xf numFmtId="0" fontId="34" fillId="0" borderId="12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51" fillId="0" borderId="29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1" fillId="0" borderId="29" xfId="0" applyFont="1" applyBorder="1" applyAlignment="1">
      <alignment vertical="top" wrapText="1"/>
    </xf>
    <xf numFmtId="0" fontId="51" fillId="0" borderId="27" xfId="0" applyFont="1" applyBorder="1" applyAlignment="1">
      <alignment vertical="top" wrapText="1"/>
    </xf>
    <xf numFmtId="0" fontId="51" fillId="0" borderId="25" xfId="0" applyFont="1" applyBorder="1" applyAlignment="1">
      <alignment vertical="top" wrapText="1"/>
    </xf>
    <xf numFmtId="0" fontId="51" fillId="0" borderId="34" xfId="0" applyFont="1" applyBorder="1" applyAlignment="1">
      <alignment vertical="top" wrapText="1"/>
    </xf>
    <xf numFmtId="0" fontId="51" fillId="0" borderId="30" xfId="0" applyFont="1" applyBorder="1" applyAlignment="1">
      <alignment vertical="top" wrapText="1"/>
    </xf>
    <xf numFmtId="0" fontId="51" fillId="0" borderId="35" xfId="0" applyFont="1" applyBorder="1" applyAlignment="1">
      <alignment vertical="top" wrapText="1"/>
    </xf>
    <xf numFmtId="0" fontId="51" fillId="0" borderId="41" xfId="0" applyFont="1" applyBorder="1" applyAlignment="1">
      <alignment vertical="center" wrapText="1"/>
    </xf>
    <xf numFmtId="0" fontId="51" fillId="0" borderId="42" xfId="0" applyFont="1" applyBorder="1" applyAlignment="1">
      <alignment vertical="center" wrapText="1"/>
    </xf>
    <xf numFmtId="0" fontId="51" fillId="0" borderId="43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51" fillId="0" borderId="27" xfId="0" applyFont="1" applyBorder="1" applyAlignment="1">
      <alignment vertical="center" wrapText="1"/>
    </xf>
    <xf numFmtId="0" fontId="51" fillId="0" borderId="25" xfId="0" applyFont="1" applyBorder="1" applyAlignment="1">
      <alignment vertical="center" wrapText="1"/>
    </xf>
    <xf numFmtId="0" fontId="51" fillId="0" borderId="37" xfId="0" applyFont="1" applyBorder="1" applyAlignment="1">
      <alignment vertical="center" wrapText="1"/>
    </xf>
    <xf numFmtId="0" fontId="51" fillId="0" borderId="40" xfId="0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0" fontId="51" fillId="0" borderId="33" xfId="0" applyFont="1" applyBorder="1" applyAlignment="1">
      <alignment vertical="center" wrapText="1"/>
    </xf>
    <xf numFmtId="0" fontId="51" fillId="0" borderId="33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justify" vertical="center" wrapText="1"/>
    </xf>
    <xf numFmtId="0" fontId="52" fillId="0" borderId="25" xfId="0" applyFont="1" applyBorder="1" applyAlignment="1">
      <alignment horizontal="justify" vertical="center" wrapText="1"/>
    </xf>
    <xf numFmtId="0" fontId="51" fillId="0" borderId="29" xfId="0" applyFont="1" applyBorder="1" applyAlignment="1">
      <alignment horizontal="justify" vertical="center" wrapText="1"/>
    </xf>
    <xf numFmtId="0" fontId="51" fillId="0" borderId="25" xfId="0" applyFont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17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49" fontId="22" fillId="0" borderId="12" xfId="0" applyNumberFormat="1" applyFont="1" applyFill="1" applyBorder="1" applyAlignment="1">
      <alignment horizontal="center" vertical="top"/>
    </xf>
    <xf numFmtId="49" fontId="22" fillId="0" borderId="13" xfId="0" applyNumberFormat="1" applyFont="1" applyFill="1" applyBorder="1" applyAlignment="1">
      <alignment horizontal="center" vertical="top"/>
    </xf>
    <xf numFmtId="49" fontId="22" fillId="0" borderId="14" xfId="0" applyNumberFormat="1" applyFont="1" applyFill="1" applyBorder="1" applyAlignment="1">
      <alignment horizontal="center" vertical="top"/>
    </xf>
    <xf numFmtId="49" fontId="34" fillId="0" borderId="12" xfId="0" applyNumberFormat="1" applyFont="1" applyBorder="1" applyAlignment="1">
      <alignment horizontal="center" vertical="top"/>
    </xf>
    <xf numFmtId="49" fontId="34" fillId="0" borderId="13" xfId="0" applyNumberFormat="1" applyFont="1" applyBorder="1" applyAlignment="1">
      <alignment horizontal="center" vertical="top"/>
    </xf>
    <xf numFmtId="49" fontId="34" fillId="0" borderId="14" xfId="0" applyNumberFormat="1" applyFont="1" applyBorder="1" applyAlignment="1">
      <alignment horizontal="center" vertical="top"/>
    </xf>
    <xf numFmtId="49" fontId="34" fillId="0" borderId="12" xfId="0" applyNumberFormat="1" applyFont="1" applyBorder="1" applyAlignment="1">
      <alignment horizontal="center" vertical="top" wrapText="1"/>
    </xf>
    <xf numFmtId="49" fontId="34" fillId="0" borderId="13" xfId="0" applyNumberFormat="1" applyFont="1" applyBorder="1" applyAlignment="1">
      <alignment horizontal="center" vertical="top" wrapText="1"/>
    </xf>
    <xf numFmtId="49" fontId="34" fillId="0" borderId="14" xfId="0" applyNumberFormat="1" applyFont="1" applyBorder="1" applyAlignment="1">
      <alignment horizontal="center" vertical="top" wrapText="1"/>
    </xf>
    <xf numFmtId="49" fontId="35" fillId="0" borderId="15" xfId="0" applyNumberFormat="1" applyFont="1" applyBorder="1" applyAlignment="1">
      <alignment horizontal="center" vertical="top" wrapText="1"/>
    </xf>
    <xf numFmtId="49" fontId="35" fillId="0" borderId="17" xfId="0" applyNumberFormat="1" applyFont="1" applyBorder="1" applyAlignment="1">
      <alignment horizontal="center" vertical="top" wrapText="1"/>
    </xf>
    <xf numFmtId="49" fontId="35" fillId="0" borderId="11" xfId="0" applyNumberFormat="1" applyFont="1" applyBorder="1" applyAlignment="1">
      <alignment horizontal="center" vertical="top" wrapText="1"/>
    </xf>
    <xf numFmtId="0" fontId="50" fillId="0" borderId="15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0" borderId="38" xfId="0" applyFont="1" applyBorder="1" applyAlignment="1">
      <alignment vertical="center" wrapText="1"/>
    </xf>
    <xf numFmtId="0" fontId="52" fillId="0" borderId="33" xfId="0" applyFont="1" applyBorder="1" applyAlignment="1">
      <alignment horizontal="justify" vertical="center" wrapText="1"/>
    </xf>
    <xf numFmtId="49" fontId="23" fillId="0" borderId="0" xfId="0" applyNumberFormat="1" applyFont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2" fillId="0" borderId="48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53" xfId="0" applyFont="1" applyBorder="1" applyAlignment="1">
      <alignment horizontal="center"/>
    </xf>
    <xf numFmtId="49" fontId="34" fillId="0" borderId="48" xfId="0" applyNumberFormat="1" applyFont="1" applyBorder="1" applyAlignment="1">
      <alignment horizontal="center" vertical="top" wrapText="1"/>
    </xf>
    <xf numFmtId="49" fontId="34" fillId="0" borderId="53" xfId="0" applyNumberFormat="1" applyFont="1" applyBorder="1" applyAlignment="1">
      <alignment horizontal="center" vertical="top" wrapText="1"/>
    </xf>
    <xf numFmtId="49" fontId="55" fillId="0" borderId="48" xfId="0" applyNumberFormat="1" applyFont="1" applyBorder="1" applyAlignment="1">
      <alignment horizontal="center" vertical="center"/>
    </xf>
    <xf numFmtId="49" fontId="55" fillId="0" borderId="13" xfId="0" applyNumberFormat="1" applyFont="1" applyBorder="1" applyAlignment="1">
      <alignment horizontal="center" vertical="center"/>
    </xf>
    <xf numFmtId="49" fontId="55" fillId="0" borderId="53" xfId="0" applyNumberFormat="1" applyFont="1" applyBorder="1" applyAlignment="1">
      <alignment horizontal="center" vertical="center"/>
    </xf>
    <xf numFmtId="0" fontId="55" fillId="0" borderId="48" xfId="0" applyFont="1" applyBorder="1" applyAlignment="1">
      <alignment horizontal="center" vertical="top" wrapText="1"/>
    </xf>
    <xf numFmtId="0" fontId="55" fillId="0" borderId="13" xfId="0" applyFont="1" applyBorder="1" applyAlignment="1">
      <alignment horizontal="center" vertical="top" wrapText="1"/>
    </xf>
    <xf numFmtId="0" fontId="55" fillId="0" borderId="53" xfId="0" applyFont="1" applyBorder="1" applyAlignment="1">
      <alignment horizontal="center" vertical="top" wrapText="1"/>
    </xf>
    <xf numFmtId="49" fontId="55" fillId="0" borderId="48" xfId="0" applyNumberFormat="1" applyFont="1" applyBorder="1" applyAlignment="1">
      <alignment horizontal="center" vertical="top"/>
    </xf>
    <xf numFmtId="49" fontId="55" fillId="0" borderId="13" xfId="0" applyNumberFormat="1" applyFont="1" applyBorder="1" applyAlignment="1">
      <alignment horizontal="center" vertical="top"/>
    </xf>
    <xf numFmtId="0" fontId="32" fillId="28" borderId="48" xfId="0" applyFont="1" applyFill="1" applyBorder="1" applyAlignment="1">
      <alignment horizontal="center" vertical="top" wrapText="1"/>
    </xf>
    <xf numFmtId="0" fontId="32" fillId="28" borderId="13" xfId="0" applyFont="1" applyFill="1" applyBorder="1" applyAlignment="1">
      <alignment horizontal="center" vertical="top" wrapText="1"/>
    </xf>
    <xf numFmtId="0" fontId="32" fillId="28" borderId="53" xfId="0" applyFont="1" applyFill="1" applyBorder="1" applyAlignment="1">
      <alignment horizontal="center" vertical="top" wrapText="1"/>
    </xf>
    <xf numFmtId="49" fontId="32" fillId="31" borderId="49" xfId="0" applyNumberFormat="1" applyFont="1" applyFill="1" applyBorder="1" applyAlignment="1">
      <alignment horizontal="left" vertical="top" wrapText="1"/>
    </xf>
    <xf numFmtId="0" fontId="35" fillId="30" borderId="48" xfId="0" applyFont="1" applyFill="1" applyBorder="1" applyAlignment="1">
      <alignment horizontal="center" vertical="top" wrapText="1"/>
    </xf>
    <xf numFmtId="0" fontId="35" fillId="30" borderId="13" xfId="0" applyFont="1" applyFill="1" applyBorder="1" applyAlignment="1">
      <alignment horizontal="center" vertical="top" wrapText="1"/>
    </xf>
    <xf numFmtId="0" fontId="35" fillId="30" borderId="53" xfId="0" applyFont="1" applyFill="1" applyBorder="1" applyAlignment="1">
      <alignment horizontal="center" vertical="top" wrapText="1"/>
    </xf>
    <xf numFmtId="0" fontId="32" fillId="0" borderId="48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left" vertical="top" wrapText="1"/>
    </xf>
    <xf numFmtId="0" fontId="24" fillId="0" borderId="51" xfId="0" applyFont="1" applyBorder="1" applyAlignment="1">
      <alignment horizontal="left" vertical="top" wrapText="1"/>
    </xf>
    <xf numFmtId="0" fontId="24" fillId="0" borderId="52" xfId="0" applyFont="1" applyBorder="1" applyAlignment="1">
      <alignment horizontal="left" vertical="top" wrapText="1"/>
    </xf>
    <xf numFmtId="0" fontId="24" fillId="0" borderId="48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53" xfId="0" applyFont="1" applyBorder="1" applyAlignment="1">
      <alignment horizontal="center" vertical="top" wrapText="1"/>
    </xf>
    <xf numFmtId="0" fontId="24" fillId="0" borderId="4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49" fontId="35" fillId="30" borderId="48" xfId="0" applyNumberFormat="1" applyFont="1" applyFill="1" applyBorder="1" applyAlignment="1">
      <alignment horizontal="center" vertical="top" wrapText="1"/>
    </xf>
    <xf numFmtId="49" fontId="35" fillId="30" borderId="13" xfId="0" applyNumberFormat="1" applyFont="1" applyFill="1" applyBorder="1" applyAlignment="1">
      <alignment horizontal="center" vertical="top" wrapText="1"/>
    </xf>
    <xf numFmtId="49" fontId="35" fillId="30" borderId="53" xfId="0" applyNumberFormat="1" applyFont="1" applyFill="1" applyBorder="1" applyAlignment="1">
      <alignment horizontal="center" vertical="top" wrapText="1"/>
    </xf>
    <xf numFmtId="0" fontId="32" fillId="0" borderId="48" xfId="0" applyFont="1" applyBorder="1" applyAlignment="1">
      <alignment horizontal="center" vertical="top" wrapText="1"/>
    </xf>
    <xf numFmtId="0" fontId="32" fillId="0" borderId="53" xfId="0" applyFont="1" applyBorder="1" applyAlignment="1">
      <alignment horizontal="center" vertical="top" wrapText="1"/>
    </xf>
    <xf numFmtId="0" fontId="25" fillId="30" borderId="49" xfId="0" applyFont="1" applyFill="1" applyBorder="1" applyAlignment="1">
      <alignment horizontal="left" vertical="top" wrapText="1"/>
    </xf>
    <xf numFmtId="0" fontId="51" fillId="0" borderId="48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center" vertical="top" wrapText="1"/>
    </xf>
    <xf numFmtId="49" fontId="55" fillId="25" borderId="48" xfId="0" applyNumberFormat="1" applyFont="1" applyFill="1" applyBorder="1" applyAlignment="1">
      <alignment horizontal="center" vertical="top"/>
    </xf>
    <xf numFmtId="49" fontId="55" fillId="25" borderId="13" xfId="0" applyNumberFormat="1" applyFont="1" applyFill="1" applyBorder="1" applyAlignment="1">
      <alignment horizontal="center" vertical="top"/>
    </xf>
    <xf numFmtId="49" fontId="55" fillId="25" borderId="53" xfId="0" applyNumberFormat="1" applyFont="1" applyFill="1" applyBorder="1" applyAlignment="1">
      <alignment horizontal="center" vertical="top"/>
    </xf>
    <xf numFmtId="0" fontId="51" fillId="25" borderId="48" xfId="0" applyFont="1" applyFill="1" applyBorder="1" applyAlignment="1">
      <alignment horizontal="center" vertical="top" wrapText="1"/>
    </xf>
    <xf numFmtId="0" fontId="51" fillId="25" borderId="13" xfId="0" applyFont="1" applyFill="1" applyBorder="1" applyAlignment="1">
      <alignment horizontal="center" vertical="top" wrapText="1"/>
    </xf>
    <xf numFmtId="0" fontId="51" fillId="25" borderId="53" xfId="0" applyFont="1" applyFill="1" applyBorder="1" applyAlignment="1">
      <alignment horizontal="center" vertical="top" wrapText="1"/>
    </xf>
    <xf numFmtId="0" fontId="63" fillId="0" borderId="49" xfId="0" applyFont="1" applyBorder="1" applyAlignment="1">
      <alignment horizontal="center" vertical="top" wrapText="1"/>
    </xf>
    <xf numFmtId="49" fontId="34" fillId="0" borderId="48" xfId="0" applyNumberFormat="1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49" fontId="34" fillId="0" borderId="53" xfId="0" applyNumberFormat="1" applyFont="1" applyBorder="1" applyAlignment="1">
      <alignment horizontal="center" vertical="center"/>
    </xf>
    <xf numFmtId="49" fontId="35" fillId="30" borderId="49" xfId="0" applyNumberFormat="1" applyFont="1" applyFill="1" applyBorder="1" applyAlignment="1">
      <alignment horizontal="left" vertical="top"/>
    </xf>
    <xf numFmtId="49" fontId="35" fillId="30" borderId="49" xfId="0" applyNumberFormat="1" applyFont="1" applyFill="1" applyBorder="1" applyAlignment="1">
      <alignment vertical="top"/>
    </xf>
    <xf numFmtId="49" fontId="35" fillId="30" borderId="49" xfId="0" applyNumberFormat="1" applyFont="1" applyFill="1" applyBorder="1" applyAlignment="1"/>
    <xf numFmtId="0" fontId="35" fillId="30" borderId="49" xfId="0" applyFont="1" applyFill="1" applyBorder="1" applyAlignment="1">
      <alignment horizontal="left" vertical="top" wrapText="1"/>
    </xf>
    <xf numFmtId="49" fontId="32" fillId="32" borderId="48" xfId="0" applyNumberFormat="1" applyFont="1" applyFill="1" applyBorder="1" applyAlignment="1">
      <alignment horizontal="center" vertical="top"/>
    </xf>
    <xf numFmtId="49" fontId="32" fillId="32" borderId="13" xfId="0" applyNumberFormat="1" applyFont="1" applyFill="1" applyBorder="1" applyAlignment="1">
      <alignment horizontal="center" vertical="top"/>
    </xf>
    <xf numFmtId="49" fontId="32" fillId="32" borderId="53" xfId="0" applyNumberFormat="1" applyFont="1" applyFill="1" applyBorder="1" applyAlignment="1">
      <alignment horizontal="center" vertical="top"/>
    </xf>
    <xf numFmtId="0" fontId="32" fillId="32" borderId="48" xfId="0" applyFont="1" applyFill="1" applyBorder="1" applyAlignment="1">
      <alignment horizontal="center" vertical="top" wrapText="1"/>
    </xf>
    <xf numFmtId="0" fontId="32" fillId="32" borderId="13" xfId="0" applyFont="1" applyFill="1" applyBorder="1" applyAlignment="1">
      <alignment horizontal="center" vertical="top" wrapText="1"/>
    </xf>
    <xf numFmtId="0" fontId="32" fillId="33" borderId="50" xfId="0" applyFont="1" applyFill="1" applyBorder="1" applyAlignment="1">
      <alignment horizontal="right"/>
    </xf>
    <xf numFmtId="49" fontId="32" fillId="32" borderId="49" xfId="0" applyNumberFormat="1" applyFont="1" applyFill="1" applyBorder="1" applyAlignment="1">
      <alignment horizontal="center" vertical="top" wrapText="1"/>
    </xf>
    <xf numFmtId="49" fontId="35" fillId="30" borderId="48" xfId="0" applyNumberFormat="1" applyFont="1" applyFill="1" applyBorder="1" applyAlignment="1">
      <alignment horizontal="center" vertical="top"/>
    </xf>
    <xf numFmtId="49" fontId="35" fillId="30" borderId="13" xfId="0" applyNumberFormat="1" applyFont="1" applyFill="1" applyBorder="1" applyAlignment="1">
      <alignment horizontal="center" vertical="top"/>
    </xf>
    <xf numFmtId="49" fontId="35" fillId="30" borderId="53" xfId="0" applyNumberFormat="1" applyFont="1" applyFill="1" applyBorder="1" applyAlignment="1">
      <alignment horizontal="center" vertical="top"/>
    </xf>
    <xf numFmtId="49" fontId="35" fillId="32" borderId="48" xfId="0" applyNumberFormat="1" applyFont="1" applyFill="1" applyBorder="1" applyAlignment="1">
      <alignment horizontal="center" vertical="top"/>
    </xf>
    <xf numFmtId="49" fontId="35" fillId="32" borderId="13" xfId="0" applyNumberFormat="1" applyFont="1" applyFill="1" applyBorder="1" applyAlignment="1">
      <alignment horizontal="center" vertical="top"/>
    </xf>
    <xf numFmtId="49" fontId="35" fillId="32" borderId="53" xfId="0" applyNumberFormat="1" applyFont="1" applyFill="1" applyBorder="1" applyAlignment="1">
      <alignment horizontal="center" vertical="top"/>
    </xf>
    <xf numFmtId="0" fontId="25" fillId="32" borderId="48" xfId="0" applyFont="1" applyFill="1" applyBorder="1" applyAlignment="1">
      <alignment horizontal="center" vertical="top" wrapText="1"/>
    </xf>
    <xf numFmtId="0" fontId="25" fillId="32" borderId="13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right" vertical="top" wrapText="1"/>
    </xf>
    <xf numFmtId="0" fontId="3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1" fillId="24" borderId="10" xfId="0" applyFont="1" applyFill="1" applyBorder="1" applyAlignment="1">
      <alignment vertical="center" wrapText="1"/>
    </xf>
    <xf numFmtId="49" fontId="25" fillId="24" borderId="10" xfId="0" applyNumberFormat="1" applyFont="1" applyFill="1" applyBorder="1" applyAlignment="1">
      <alignment vertical="center" wrapText="1"/>
    </xf>
    <xf numFmtId="0" fontId="25" fillId="25" borderId="10" xfId="0" applyFont="1" applyFill="1" applyBorder="1" applyAlignment="1">
      <alignment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4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3" fillId="0" borderId="13" xfId="0" applyFont="1" applyBorder="1"/>
    <xf numFmtId="0" fontId="23" fillId="0" borderId="14" xfId="0" applyFont="1" applyBorder="1"/>
    <xf numFmtId="0" fontId="25" fillId="25" borderId="10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167" fontId="35" fillId="24" borderId="12" xfId="0" applyNumberFormat="1" applyFont="1" applyFill="1" applyBorder="1" applyAlignment="1">
      <alignment horizontal="center" vertical="center" wrapText="1"/>
    </xf>
    <xf numFmtId="167" fontId="35" fillId="24" borderId="13" xfId="0" applyNumberFormat="1" applyFont="1" applyFill="1" applyBorder="1" applyAlignment="1">
      <alignment horizontal="center" vertical="center" wrapText="1"/>
    </xf>
    <xf numFmtId="167" fontId="35" fillId="24" borderId="14" xfId="0" applyNumberFormat="1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vertical="center"/>
    </xf>
    <xf numFmtId="0" fontId="50" fillId="0" borderId="10" xfId="0" applyFont="1" applyBorder="1" applyAlignment="1">
      <alignment horizontal="center" vertical="center" wrapText="1"/>
    </xf>
    <xf numFmtId="49" fontId="25" fillId="24" borderId="49" xfId="0" applyNumberFormat="1" applyFont="1" applyFill="1" applyBorder="1" applyAlignment="1">
      <alignment vertical="center" wrapText="1"/>
    </xf>
    <xf numFmtId="0" fontId="25" fillId="25" borderId="49" xfId="0" applyFont="1" applyFill="1" applyBorder="1" applyAlignment="1">
      <alignment horizontal="center" vertical="center" wrapText="1"/>
    </xf>
    <xf numFmtId="0" fontId="22" fillId="0" borderId="0" xfId="29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35" fillId="0" borderId="15" xfId="0" applyFont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5" fillId="0" borderId="10" xfId="0" applyFont="1" applyBorder="1" applyAlignment="1">
      <alignment horizontal="center" vertical="top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3" fillId="0" borderId="49" xfId="0" applyFont="1" applyBorder="1"/>
    <xf numFmtId="49" fontId="22" fillId="0" borderId="49" xfId="0" applyNumberFormat="1" applyFont="1" applyFill="1" applyBorder="1" applyAlignment="1">
      <alignment horizontal="center" vertical="top"/>
    </xf>
    <xf numFmtId="49" fontId="33" fillId="0" borderId="49" xfId="0" applyNumberFormat="1" applyFont="1" applyBorder="1" applyAlignment="1">
      <alignment horizontal="left" vertical="top"/>
    </xf>
    <xf numFmtId="49" fontId="33" fillId="0" borderId="49" xfId="0" applyNumberFormat="1" applyFont="1" applyBorder="1" applyAlignment="1">
      <alignment horizontal="left" vertical="top" wrapText="1"/>
    </xf>
    <xf numFmtId="0" fontId="55" fillId="28" borderId="49" xfId="0" applyFont="1" applyFill="1" applyBorder="1" applyAlignment="1">
      <alignment vertical="center" wrapText="1"/>
    </xf>
    <xf numFmtId="0" fontId="26" fillId="0" borderId="49" xfId="0" applyFont="1" applyBorder="1" applyAlignment="1">
      <alignment horizontal="left" vertical="top" wrapText="1"/>
    </xf>
    <xf numFmtId="0" fontId="34" fillId="0" borderId="49" xfId="0" applyFont="1" applyBorder="1" applyAlignment="1">
      <alignment horizontal="left" vertical="top" wrapText="1"/>
    </xf>
    <xf numFmtId="0" fontId="23" fillId="0" borderId="49" xfId="0" applyFont="1" applyBorder="1" applyAlignment="1">
      <alignment horizontal="left" vertical="top" wrapText="1"/>
    </xf>
    <xf numFmtId="0" fontId="24" fillId="0" borderId="56" xfId="0" applyFont="1" applyFill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top" wrapText="1"/>
    </xf>
    <xf numFmtId="0" fontId="23" fillId="0" borderId="49" xfId="0" applyFont="1" applyBorder="1" applyAlignment="1">
      <alignment horizontal="center" vertical="top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center" vertical="center" wrapText="1"/>
    </xf>
    <xf numFmtId="14" fontId="64" fillId="0" borderId="0" xfId="0" applyNumberFormat="1" applyFont="1"/>
    <xf numFmtId="14" fontId="0" fillId="0" borderId="49" xfId="0" applyNumberFormat="1" applyBorder="1"/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1" xfId="19"/>
    <cellStyle name="xl41" xfId="48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Гиперссылка" xfId="29" builtinId="8"/>
    <cellStyle name="Денежный" xfId="30" builtinId="4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_2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оцентный" xfId="43" builtinId="5"/>
    <cellStyle name="Связанная ячейка" xfId="44" builtinId="24" customBuiltin="1"/>
    <cellStyle name="Текст предупреждения" xfId="45" builtinId="11" customBuiltin="1"/>
    <cellStyle name="Финансовый" xfId="46" builtinId="3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190500</xdr:colOff>
      <xdr:row>4</xdr:row>
      <xdr:rowOff>85725</xdr:rowOff>
    </xdr:to>
    <xdr:pic>
      <xdr:nvPicPr>
        <xdr:cNvPr id="1387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19825" y="15525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7</xdr:col>
      <xdr:colOff>266700</xdr:colOff>
      <xdr:row>4</xdr:row>
      <xdr:rowOff>85725</xdr:rowOff>
    </xdr:to>
    <xdr:pic>
      <xdr:nvPicPr>
        <xdr:cNvPr id="1387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86600" y="1552575"/>
          <a:ext cx="2667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285750</xdr:colOff>
      <xdr:row>4</xdr:row>
      <xdr:rowOff>85725</xdr:rowOff>
    </xdr:to>
    <xdr:pic>
      <xdr:nvPicPr>
        <xdr:cNvPr id="1387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020050" y="1552575"/>
          <a:ext cx="285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4</xdr:row>
      <xdr:rowOff>0</xdr:rowOff>
    </xdr:from>
    <xdr:to>
      <xdr:col>9</xdr:col>
      <xdr:colOff>257175</xdr:colOff>
      <xdr:row>4</xdr:row>
      <xdr:rowOff>85725</xdr:rowOff>
    </xdr:to>
    <xdr:pic>
      <xdr:nvPicPr>
        <xdr:cNvPr id="1388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34425" y="1552575"/>
          <a:ext cx="2571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161925</xdr:colOff>
      <xdr:row>4</xdr:row>
      <xdr:rowOff>85725</xdr:rowOff>
    </xdr:to>
    <xdr:pic>
      <xdr:nvPicPr>
        <xdr:cNvPr id="1388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15475" y="1552575"/>
          <a:ext cx="1619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view="pageBreakPreview" topLeftCell="A40" zoomScale="86" zoomScaleNormal="100" zoomScaleSheetLayoutView="86" workbookViewId="0">
      <selection activeCell="M7" sqref="M7"/>
    </sheetView>
  </sheetViews>
  <sheetFormatPr defaultRowHeight="12.75" x14ac:dyDescent="0.2"/>
  <cols>
    <col min="1" max="1" width="4.5703125" customWidth="1"/>
    <col min="2" max="2" width="6.42578125" customWidth="1"/>
    <col min="3" max="3" width="4.140625" customWidth="1"/>
    <col min="4" max="4" width="31.140625" customWidth="1"/>
    <col min="5" max="5" width="7" customWidth="1"/>
    <col min="6" max="6" width="12" customWidth="1"/>
    <col min="7" max="7" width="10.140625" customWidth="1"/>
    <col min="8" max="8" width="7.42578125" customWidth="1"/>
    <col min="9" max="10" width="9.85546875" customWidth="1"/>
    <col min="12" max="12" width="13.85546875" customWidth="1"/>
    <col min="13" max="13" width="11.42578125" customWidth="1"/>
  </cols>
  <sheetData>
    <row r="1" spans="1:13" ht="15.6" hidden="1" customHeight="1" x14ac:dyDescent="0.25">
      <c r="A1" s="1"/>
      <c r="F1" s="31"/>
    </row>
    <row r="2" spans="1:13" ht="35.450000000000003" customHeight="1" x14ac:dyDescent="0.25">
      <c r="A2" s="465" t="s">
        <v>509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</row>
    <row r="3" spans="1:13" ht="15.75" x14ac:dyDescent="0.25">
      <c r="A3" s="475"/>
      <c r="B3" s="476"/>
      <c r="C3" s="476"/>
      <c r="D3" s="476"/>
      <c r="E3" s="476"/>
    </row>
    <row r="4" spans="1:13" ht="37.5" customHeight="1" x14ac:dyDescent="0.2">
      <c r="A4" s="466" t="s">
        <v>186</v>
      </c>
      <c r="B4" s="466"/>
      <c r="C4" s="466" t="s">
        <v>187</v>
      </c>
      <c r="D4" s="466" t="s">
        <v>188</v>
      </c>
      <c r="E4" s="466" t="s">
        <v>189</v>
      </c>
      <c r="F4" s="449" t="s">
        <v>233</v>
      </c>
      <c r="G4" s="450"/>
      <c r="H4" s="451"/>
      <c r="I4" s="446" t="s">
        <v>389</v>
      </c>
      <c r="J4" s="446" t="s">
        <v>234</v>
      </c>
      <c r="K4" s="446" t="s">
        <v>235</v>
      </c>
      <c r="L4" s="446" t="s">
        <v>236</v>
      </c>
    </row>
    <row r="5" spans="1:13" ht="31.5" customHeight="1" x14ac:dyDescent="0.2">
      <c r="A5" s="466"/>
      <c r="B5" s="466"/>
      <c r="C5" s="466"/>
      <c r="D5" s="466"/>
      <c r="E5" s="466"/>
      <c r="F5" s="43">
        <v>2023</v>
      </c>
      <c r="G5" s="43">
        <v>2024</v>
      </c>
      <c r="H5" s="43">
        <v>2024</v>
      </c>
      <c r="I5" s="447"/>
      <c r="J5" s="447"/>
      <c r="K5" s="447"/>
      <c r="L5" s="447"/>
    </row>
    <row r="6" spans="1:13" ht="42.75" x14ac:dyDescent="0.2">
      <c r="A6" s="44" t="s">
        <v>190</v>
      </c>
      <c r="B6" s="45" t="s">
        <v>191</v>
      </c>
      <c r="C6" s="466"/>
      <c r="D6" s="466"/>
      <c r="E6" s="466"/>
      <c r="F6" s="43" t="s">
        <v>237</v>
      </c>
      <c r="G6" s="43" t="s">
        <v>238</v>
      </c>
      <c r="H6" s="43" t="s">
        <v>394</v>
      </c>
      <c r="I6" s="448"/>
      <c r="J6" s="448"/>
      <c r="K6" s="448"/>
      <c r="L6" s="448"/>
    </row>
    <row r="7" spans="1:13" x14ac:dyDescent="0.2">
      <c r="A7" s="46" t="s">
        <v>8</v>
      </c>
      <c r="B7" s="46"/>
      <c r="C7" s="467" t="s">
        <v>9</v>
      </c>
      <c r="D7" s="468"/>
      <c r="E7" s="468"/>
      <c r="F7" s="47"/>
      <c r="G7" s="47"/>
      <c r="H7" s="47"/>
      <c r="I7" s="47"/>
      <c r="J7" s="47"/>
      <c r="K7" s="47"/>
      <c r="L7" s="47"/>
      <c r="M7" s="156">
        <f>(M8+M31+M47+M41)/4</f>
        <v>0.9</v>
      </c>
    </row>
    <row r="8" spans="1:13" ht="12.75" customHeight="1" x14ac:dyDescent="0.2">
      <c r="A8" s="471" t="s">
        <v>8</v>
      </c>
      <c r="B8" s="46" t="s">
        <v>4</v>
      </c>
      <c r="C8" s="469" t="s">
        <v>10</v>
      </c>
      <c r="D8" s="470"/>
      <c r="E8" s="470"/>
      <c r="F8" s="47"/>
      <c r="G8" s="47"/>
      <c r="H8" s="47"/>
      <c r="I8" s="47"/>
      <c r="J8" s="47"/>
      <c r="K8" s="47"/>
      <c r="L8" s="47"/>
      <c r="M8" s="92">
        <v>0.8</v>
      </c>
    </row>
    <row r="9" spans="1:13" ht="35.450000000000003" customHeight="1" x14ac:dyDescent="0.2">
      <c r="A9" s="472"/>
      <c r="B9" s="473"/>
      <c r="C9" s="11">
        <v>1</v>
      </c>
      <c r="D9" s="48" t="s">
        <v>88</v>
      </c>
      <c r="E9" s="49" t="s">
        <v>89</v>
      </c>
      <c r="F9" s="47">
        <v>100</v>
      </c>
      <c r="G9" s="47">
        <v>100</v>
      </c>
      <c r="H9" s="47">
        <v>100</v>
      </c>
      <c r="I9" s="47">
        <f>H9-G9</f>
        <v>0</v>
      </c>
      <c r="J9" s="47">
        <f>H9/G9*100</f>
        <v>100</v>
      </c>
      <c r="K9" s="47">
        <f>H9/F9*100</f>
        <v>100</v>
      </c>
      <c r="L9" s="47"/>
      <c r="M9">
        <v>1</v>
      </c>
    </row>
    <row r="10" spans="1:13" ht="78" customHeight="1" x14ac:dyDescent="0.2">
      <c r="A10" s="472"/>
      <c r="B10" s="474"/>
      <c r="C10" s="11">
        <v>2</v>
      </c>
      <c r="D10" s="49" t="s">
        <v>90</v>
      </c>
      <c r="E10" s="11" t="s">
        <v>91</v>
      </c>
      <c r="F10" s="47">
        <v>0</v>
      </c>
      <c r="G10" s="47">
        <v>0</v>
      </c>
      <c r="H10" s="47">
        <v>0</v>
      </c>
      <c r="I10" s="47">
        <f t="shared" ref="I10:I21" si="0">H10-G10</f>
        <v>0</v>
      </c>
      <c r="J10" s="47">
        <v>100</v>
      </c>
      <c r="K10" s="107">
        <v>100</v>
      </c>
      <c r="L10" s="95"/>
      <c r="M10">
        <v>1</v>
      </c>
    </row>
    <row r="11" spans="1:13" ht="48.75" customHeight="1" x14ac:dyDescent="0.2">
      <c r="A11" s="472"/>
      <c r="B11" s="474"/>
      <c r="C11" s="11">
        <v>3</v>
      </c>
      <c r="D11" s="49" t="s">
        <v>92</v>
      </c>
      <c r="E11" s="49" t="s">
        <v>93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107">
        <v>0</v>
      </c>
      <c r="L11" s="262"/>
      <c r="M11">
        <v>0</v>
      </c>
    </row>
    <row r="12" spans="1:13" ht="48.2" customHeight="1" x14ac:dyDescent="0.2">
      <c r="A12" s="472"/>
      <c r="B12" s="474"/>
      <c r="C12" s="11">
        <v>4</v>
      </c>
      <c r="D12" s="49" t="s">
        <v>94</v>
      </c>
      <c r="E12" s="49" t="s">
        <v>93</v>
      </c>
      <c r="F12" s="47">
        <v>0</v>
      </c>
      <c r="G12" s="47">
        <v>0</v>
      </c>
      <c r="H12" s="47">
        <v>0</v>
      </c>
      <c r="I12" s="47">
        <f t="shared" si="0"/>
        <v>0</v>
      </c>
      <c r="J12" s="47">
        <v>100</v>
      </c>
      <c r="K12" s="107">
        <v>100</v>
      </c>
      <c r="L12" s="47"/>
      <c r="M12">
        <v>1</v>
      </c>
    </row>
    <row r="13" spans="1:13" ht="26.45" customHeight="1" x14ac:dyDescent="0.2">
      <c r="A13" s="472"/>
      <c r="B13" s="474"/>
      <c r="C13" s="11">
        <v>5</v>
      </c>
      <c r="D13" s="49" t="s">
        <v>95</v>
      </c>
      <c r="E13" s="49" t="s">
        <v>15</v>
      </c>
      <c r="F13" s="47">
        <v>100</v>
      </c>
      <c r="G13" s="47">
        <v>100</v>
      </c>
      <c r="H13" s="47">
        <v>100</v>
      </c>
      <c r="I13" s="47">
        <f t="shared" si="0"/>
        <v>0</v>
      </c>
      <c r="J13" s="47">
        <f t="shared" ref="J13:J14" si="1">H13/G13*100</f>
        <v>100</v>
      </c>
      <c r="K13" s="47">
        <f t="shared" ref="K13:K19" si="2">H13/F13*100</f>
        <v>100</v>
      </c>
      <c r="L13" s="47"/>
      <c r="M13">
        <v>1</v>
      </c>
    </row>
    <row r="14" spans="1:13" ht="24" customHeight="1" x14ac:dyDescent="0.2">
      <c r="A14" s="472"/>
      <c r="B14" s="474"/>
      <c r="C14" s="24">
        <v>6</v>
      </c>
      <c r="D14" s="50" t="s">
        <v>96</v>
      </c>
      <c r="E14" s="50" t="s">
        <v>15</v>
      </c>
      <c r="F14" s="47">
        <v>100</v>
      </c>
      <c r="G14" s="47">
        <v>100</v>
      </c>
      <c r="H14" s="47">
        <v>100</v>
      </c>
      <c r="I14" s="47">
        <f t="shared" si="0"/>
        <v>0</v>
      </c>
      <c r="J14" s="47">
        <f t="shared" si="1"/>
        <v>100</v>
      </c>
      <c r="K14" s="47">
        <f t="shared" si="2"/>
        <v>100</v>
      </c>
      <c r="L14" s="47"/>
      <c r="M14">
        <v>1</v>
      </c>
    </row>
    <row r="15" spans="1:13" ht="36" customHeight="1" x14ac:dyDescent="0.2">
      <c r="A15" s="472"/>
      <c r="B15" s="474"/>
      <c r="C15" s="11">
        <v>7</v>
      </c>
      <c r="D15" s="49" t="s">
        <v>273</v>
      </c>
      <c r="E15" s="49" t="s">
        <v>15</v>
      </c>
      <c r="F15" s="47">
        <v>0</v>
      </c>
      <c r="G15" s="47">
        <v>57</v>
      </c>
      <c r="H15" s="47">
        <v>0</v>
      </c>
      <c r="I15" s="47">
        <f t="shared" si="0"/>
        <v>-57</v>
      </c>
      <c r="J15" s="47">
        <f t="shared" ref="J15:J22" si="3">H15/G15*100</f>
        <v>0</v>
      </c>
      <c r="K15" s="47">
        <v>0</v>
      </c>
      <c r="L15" s="47" t="s">
        <v>400</v>
      </c>
      <c r="M15">
        <v>0</v>
      </c>
    </row>
    <row r="16" spans="1:13" ht="48.75" customHeight="1" x14ac:dyDescent="0.2">
      <c r="A16" s="472"/>
      <c r="B16" s="474"/>
      <c r="C16" s="11">
        <v>8</v>
      </c>
      <c r="D16" s="48" t="s">
        <v>97</v>
      </c>
      <c r="E16" s="11" t="s">
        <v>98</v>
      </c>
      <c r="F16" s="47">
        <v>100</v>
      </c>
      <c r="G16" s="47">
        <v>100</v>
      </c>
      <c r="H16" s="47">
        <v>100</v>
      </c>
      <c r="I16" s="47">
        <v>100</v>
      </c>
      <c r="J16" s="47">
        <f t="shared" si="3"/>
        <v>100</v>
      </c>
      <c r="K16" s="47">
        <f t="shared" si="2"/>
        <v>100</v>
      </c>
      <c r="L16" s="47"/>
      <c r="M16">
        <v>1</v>
      </c>
    </row>
    <row r="17" spans="1:13" ht="37.5" customHeight="1" x14ac:dyDescent="0.2">
      <c r="A17" s="472"/>
      <c r="B17" s="474"/>
      <c r="C17" s="11">
        <v>9</v>
      </c>
      <c r="D17" s="49" t="s">
        <v>274</v>
      </c>
      <c r="E17" s="11" t="s">
        <v>98</v>
      </c>
      <c r="F17" s="47">
        <v>0</v>
      </c>
      <c r="G17" s="47">
        <v>100</v>
      </c>
      <c r="H17" s="47">
        <v>100</v>
      </c>
      <c r="I17" s="47">
        <f t="shared" si="0"/>
        <v>0</v>
      </c>
      <c r="J17" s="47">
        <f t="shared" si="3"/>
        <v>100</v>
      </c>
      <c r="K17" s="47">
        <v>0</v>
      </c>
      <c r="L17" s="149"/>
      <c r="M17">
        <v>1</v>
      </c>
    </row>
    <row r="18" spans="1:13" ht="48.2" customHeight="1" x14ac:dyDescent="0.2">
      <c r="A18" s="472"/>
      <c r="B18" s="474"/>
      <c r="C18" s="11">
        <v>10</v>
      </c>
      <c r="D18" s="49" t="s">
        <v>99</v>
      </c>
      <c r="E18" s="49" t="s">
        <v>100</v>
      </c>
      <c r="F18" s="47">
        <v>100</v>
      </c>
      <c r="G18" s="47">
        <v>100</v>
      </c>
      <c r="H18" s="47">
        <v>100</v>
      </c>
      <c r="I18" s="47">
        <f t="shared" si="0"/>
        <v>0</v>
      </c>
      <c r="J18" s="47">
        <f t="shared" si="3"/>
        <v>100</v>
      </c>
      <c r="K18" s="47">
        <f t="shared" si="2"/>
        <v>100</v>
      </c>
      <c r="L18" s="47"/>
      <c r="M18">
        <v>1</v>
      </c>
    </row>
    <row r="19" spans="1:13" ht="60.75" customHeight="1" x14ac:dyDescent="0.2">
      <c r="A19" s="472"/>
      <c r="B19" s="474"/>
      <c r="C19" s="11">
        <v>11</v>
      </c>
      <c r="D19" s="49" t="s">
        <v>101</v>
      </c>
      <c r="E19" s="49" t="s">
        <v>15</v>
      </c>
      <c r="F19" s="47">
        <v>100</v>
      </c>
      <c r="G19" s="47">
        <v>100</v>
      </c>
      <c r="H19" s="47">
        <v>100</v>
      </c>
      <c r="I19" s="47">
        <f t="shared" si="0"/>
        <v>0</v>
      </c>
      <c r="J19" s="47">
        <f t="shared" si="3"/>
        <v>100</v>
      </c>
      <c r="K19" s="94">
        <f t="shared" si="2"/>
        <v>100</v>
      </c>
      <c r="L19" s="47"/>
      <c r="M19">
        <v>1</v>
      </c>
    </row>
    <row r="20" spans="1:13" ht="24" customHeight="1" x14ac:dyDescent="0.2">
      <c r="A20" s="472"/>
      <c r="B20" s="474"/>
      <c r="C20" s="11">
        <v>12</v>
      </c>
      <c r="D20" s="49" t="s">
        <v>102</v>
      </c>
      <c r="E20" s="49" t="s">
        <v>93</v>
      </c>
      <c r="F20" s="47">
        <v>0</v>
      </c>
      <c r="G20" s="47">
        <v>0</v>
      </c>
      <c r="H20" s="134">
        <v>0</v>
      </c>
      <c r="I20" s="47">
        <f t="shared" si="0"/>
        <v>0</v>
      </c>
      <c r="J20" s="47">
        <v>100</v>
      </c>
      <c r="K20" s="47">
        <v>0</v>
      </c>
      <c r="L20" s="47"/>
      <c r="M20">
        <v>1</v>
      </c>
    </row>
    <row r="21" spans="1:13" ht="38.25" customHeight="1" x14ac:dyDescent="0.2">
      <c r="A21" s="472"/>
      <c r="B21" s="474"/>
      <c r="C21" s="29">
        <v>13</v>
      </c>
      <c r="D21" s="108" t="s">
        <v>104</v>
      </c>
      <c r="E21" s="108" t="s">
        <v>15</v>
      </c>
      <c r="F21" s="109">
        <v>65</v>
      </c>
      <c r="G21" s="109">
        <v>65</v>
      </c>
      <c r="H21" s="109">
        <v>0</v>
      </c>
      <c r="I21" s="109">
        <f t="shared" si="0"/>
        <v>-65</v>
      </c>
      <c r="J21" s="47">
        <f t="shared" si="3"/>
        <v>0</v>
      </c>
      <c r="K21" s="109">
        <v>0</v>
      </c>
      <c r="L21" s="109" t="s">
        <v>407</v>
      </c>
      <c r="M21">
        <v>0</v>
      </c>
    </row>
    <row r="22" spans="1:13" ht="24.75" customHeight="1" x14ac:dyDescent="0.2">
      <c r="A22" s="167"/>
      <c r="B22" s="168"/>
      <c r="C22" s="169">
        <v>14</v>
      </c>
      <c r="D22" s="49" t="s">
        <v>103</v>
      </c>
      <c r="E22" s="49" t="s">
        <v>15</v>
      </c>
      <c r="F22" s="47">
        <v>65</v>
      </c>
      <c r="G22" s="47">
        <v>70</v>
      </c>
      <c r="H22" s="47">
        <v>70</v>
      </c>
      <c r="I22" s="47">
        <f t="shared" ref="I22" si="4">H22-G22</f>
        <v>0</v>
      </c>
      <c r="J22" s="47">
        <f t="shared" si="3"/>
        <v>100</v>
      </c>
      <c r="K22" s="47">
        <v>100</v>
      </c>
      <c r="L22" s="47"/>
      <c r="M22">
        <v>1</v>
      </c>
    </row>
    <row r="23" spans="1:13" ht="56.25" hidden="1" x14ac:dyDescent="0.2">
      <c r="A23" s="477"/>
      <c r="B23" s="477"/>
      <c r="C23" s="110">
        <v>1</v>
      </c>
      <c r="D23" s="116" t="s">
        <v>268</v>
      </c>
      <c r="E23" s="111"/>
      <c r="F23" s="133"/>
      <c r="G23" s="133"/>
      <c r="H23" s="133"/>
      <c r="I23" s="112"/>
      <c r="J23" s="112"/>
      <c r="K23" s="112"/>
      <c r="L23" s="113"/>
    </row>
    <row r="24" spans="1:13" ht="20.25" hidden="1" customHeight="1" x14ac:dyDescent="0.2">
      <c r="A24" s="477"/>
      <c r="B24" s="477"/>
      <c r="C24" s="454">
        <v>2</v>
      </c>
      <c r="D24" s="455" t="s">
        <v>269</v>
      </c>
      <c r="E24" s="456" t="s">
        <v>270</v>
      </c>
      <c r="F24" s="456"/>
      <c r="G24" s="453"/>
      <c r="H24" s="453"/>
      <c r="I24" s="457"/>
      <c r="J24" s="452"/>
      <c r="K24" s="452"/>
      <c r="L24" s="459"/>
    </row>
    <row r="25" spans="1:13" ht="13.5" hidden="1" customHeight="1" x14ac:dyDescent="0.2">
      <c r="A25" s="477"/>
      <c r="B25" s="477"/>
      <c r="C25" s="454"/>
      <c r="D25" s="455"/>
      <c r="E25" s="456"/>
      <c r="F25" s="456"/>
      <c r="G25" s="453"/>
      <c r="H25" s="453"/>
      <c r="I25" s="457"/>
      <c r="J25" s="452"/>
      <c r="K25" s="452"/>
      <c r="L25" s="459"/>
    </row>
    <row r="26" spans="1:13" ht="12.75" hidden="1" customHeight="1" x14ac:dyDescent="0.2">
      <c r="A26" s="477"/>
      <c r="B26" s="477"/>
      <c r="C26" s="460">
        <v>3</v>
      </c>
      <c r="D26" s="456" t="s">
        <v>271</v>
      </c>
      <c r="E26" s="456" t="s">
        <v>15</v>
      </c>
      <c r="F26" s="453"/>
      <c r="G26" s="458"/>
      <c r="H26" s="453"/>
      <c r="I26" s="452"/>
      <c r="J26" s="452"/>
      <c r="K26" s="452"/>
      <c r="L26" s="456"/>
    </row>
    <row r="27" spans="1:13" ht="12.75" hidden="1" customHeight="1" x14ac:dyDescent="0.2">
      <c r="A27" s="477"/>
      <c r="B27" s="477"/>
      <c r="C27" s="460"/>
      <c r="D27" s="456"/>
      <c r="E27" s="456"/>
      <c r="F27" s="453"/>
      <c r="G27" s="458"/>
      <c r="H27" s="453"/>
      <c r="I27" s="452"/>
      <c r="J27" s="452"/>
      <c r="K27" s="452"/>
      <c r="L27" s="456"/>
    </row>
    <row r="28" spans="1:13" ht="12.75" hidden="1" customHeight="1" x14ac:dyDescent="0.2">
      <c r="A28" s="477"/>
      <c r="B28" s="477"/>
      <c r="C28" s="460"/>
      <c r="D28" s="456"/>
      <c r="E28" s="456"/>
      <c r="F28" s="453"/>
      <c r="G28" s="458"/>
      <c r="H28" s="453"/>
      <c r="I28" s="452"/>
      <c r="J28" s="452"/>
      <c r="K28" s="452"/>
      <c r="L28" s="456"/>
    </row>
    <row r="29" spans="1:13" ht="21.75" hidden="1" customHeight="1" x14ac:dyDescent="0.2">
      <c r="A29" s="477"/>
      <c r="B29" s="477"/>
      <c r="C29" s="460"/>
      <c r="D29" s="456"/>
      <c r="E29" s="456"/>
      <c r="F29" s="453"/>
      <c r="G29" s="458"/>
      <c r="H29" s="453"/>
      <c r="I29" s="452"/>
      <c r="J29" s="452"/>
      <c r="K29" s="452"/>
      <c r="L29" s="456"/>
    </row>
    <row r="30" spans="1:13" ht="38.25" hidden="1" customHeight="1" x14ac:dyDescent="0.2">
      <c r="A30" s="477"/>
      <c r="B30" s="477"/>
      <c r="C30" s="110">
        <v>4</v>
      </c>
      <c r="D30" s="117" t="s">
        <v>272</v>
      </c>
      <c r="E30" s="111" t="s">
        <v>270</v>
      </c>
      <c r="F30" s="114"/>
      <c r="G30" s="111"/>
      <c r="H30" s="111"/>
      <c r="I30" s="111"/>
      <c r="J30" s="111"/>
      <c r="K30" s="111"/>
      <c r="L30" s="115"/>
    </row>
    <row r="31" spans="1:13" x14ac:dyDescent="0.2">
      <c r="A31" s="51" t="s">
        <v>8</v>
      </c>
      <c r="B31" s="51" t="s">
        <v>3</v>
      </c>
      <c r="C31" s="52"/>
      <c r="D31" s="464" t="s">
        <v>277</v>
      </c>
      <c r="E31" s="464"/>
      <c r="F31" s="464"/>
      <c r="G31" s="464"/>
      <c r="H31" s="464"/>
      <c r="I31" s="464"/>
      <c r="J31" s="464"/>
      <c r="K31" s="464"/>
      <c r="L31" s="464"/>
      <c r="M31" s="92">
        <v>0.8</v>
      </c>
    </row>
    <row r="32" spans="1:13" s="157" customFormat="1" ht="195" customHeight="1" x14ac:dyDescent="0.2">
      <c r="A32" s="158"/>
      <c r="B32" s="158"/>
      <c r="C32" s="159">
        <v>1</v>
      </c>
      <c r="D32" s="160" t="s">
        <v>278</v>
      </c>
      <c r="E32" s="161" t="s">
        <v>15</v>
      </c>
      <c r="F32" s="162">
        <v>0</v>
      </c>
      <c r="G32" s="163">
        <v>0</v>
      </c>
      <c r="H32" s="162">
        <v>0</v>
      </c>
      <c r="I32" s="164">
        <f>H32-G32</f>
        <v>0</v>
      </c>
      <c r="J32" s="165">
        <v>100</v>
      </c>
      <c r="K32" s="165">
        <v>0</v>
      </c>
      <c r="L32" s="283" t="s">
        <v>505</v>
      </c>
      <c r="M32" s="166">
        <v>1</v>
      </c>
    </row>
    <row r="33" spans="1:13" s="157" customFormat="1" ht="120" x14ac:dyDescent="0.2">
      <c r="A33" s="158"/>
      <c r="B33" s="158"/>
      <c r="C33" s="159">
        <v>2</v>
      </c>
      <c r="D33" s="160" t="s">
        <v>279</v>
      </c>
      <c r="E33" s="161" t="s">
        <v>15</v>
      </c>
      <c r="F33" s="435">
        <v>29.7</v>
      </c>
      <c r="G33" s="436">
        <v>29.57</v>
      </c>
      <c r="H33" s="436">
        <v>62.25</v>
      </c>
      <c r="I33" s="437">
        <v>32.68</v>
      </c>
      <c r="J33" s="438">
        <f t="shared" ref="J33" si="5">H33/G33*100</f>
        <v>210.51741630030435</v>
      </c>
      <c r="K33" s="438">
        <f t="shared" ref="K33:K36" si="6">H33/F33*100</f>
        <v>209.59595959595961</v>
      </c>
      <c r="L33" s="439" t="s">
        <v>571</v>
      </c>
      <c r="M33" s="157">
        <v>1</v>
      </c>
    </row>
    <row r="34" spans="1:13" s="157" customFormat="1" ht="119.25" customHeight="1" x14ac:dyDescent="0.2">
      <c r="A34" s="158"/>
      <c r="B34" s="158"/>
      <c r="C34" s="159">
        <v>3</v>
      </c>
      <c r="D34" s="160" t="s">
        <v>408</v>
      </c>
      <c r="E34" s="161" t="s">
        <v>15</v>
      </c>
      <c r="F34" s="435">
        <v>2</v>
      </c>
      <c r="G34" s="436">
        <v>4.46</v>
      </c>
      <c r="H34" s="436">
        <v>2.15</v>
      </c>
      <c r="I34" s="440">
        <v>-2.31</v>
      </c>
      <c r="J34" s="441">
        <f>H34/G34*100</f>
        <v>48.206278026905828</v>
      </c>
      <c r="K34" s="441">
        <f t="shared" si="6"/>
        <v>107.5</v>
      </c>
      <c r="L34" s="439" t="s">
        <v>572</v>
      </c>
      <c r="M34" s="434">
        <v>0.5</v>
      </c>
    </row>
    <row r="35" spans="1:13" s="157" customFormat="1" ht="168" x14ac:dyDescent="0.2">
      <c r="A35" s="158"/>
      <c r="B35" s="158"/>
      <c r="C35" s="159">
        <v>4</v>
      </c>
      <c r="D35" s="160" t="s">
        <v>280</v>
      </c>
      <c r="E35" s="161" t="s">
        <v>15</v>
      </c>
      <c r="F35" s="435">
        <v>418.7</v>
      </c>
      <c r="G35" s="436">
        <v>35.24</v>
      </c>
      <c r="H35" s="436">
        <v>573.45000000000005</v>
      </c>
      <c r="I35" s="437">
        <f t="shared" ref="I35:I39" si="7">H35-G35</f>
        <v>538.21</v>
      </c>
      <c r="J35" s="438">
        <f t="shared" ref="J35:J39" si="8">H35/G35*100</f>
        <v>1627.2701475595914</v>
      </c>
      <c r="K35" s="438">
        <f t="shared" si="6"/>
        <v>136.9596369715787</v>
      </c>
      <c r="L35" s="439" t="s">
        <v>573</v>
      </c>
      <c r="M35" s="300">
        <v>1</v>
      </c>
    </row>
    <row r="36" spans="1:13" s="157" customFormat="1" ht="292.5" customHeight="1" x14ac:dyDescent="0.2">
      <c r="A36" s="158"/>
      <c r="B36" s="158"/>
      <c r="C36" s="159">
        <v>5</v>
      </c>
      <c r="D36" s="284" t="s">
        <v>281</v>
      </c>
      <c r="E36" s="299" t="s">
        <v>15</v>
      </c>
      <c r="F36" s="435">
        <v>92</v>
      </c>
      <c r="G36" s="436">
        <v>100</v>
      </c>
      <c r="H36" s="435">
        <v>92</v>
      </c>
      <c r="I36" s="440">
        <f t="shared" si="7"/>
        <v>-8</v>
      </c>
      <c r="J36" s="441">
        <f t="shared" si="8"/>
        <v>92</v>
      </c>
      <c r="K36" s="441">
        <f t="shared" si="6"/>
        <v>100</v>
      </c>
      <c r="L36" s="439" t="s">
        <v>574</v>
      </c>
      <c r="M36" s="285">
        <v>0.8</v>
      </c>
    </row>
    <row r="37" spans="1:13" s="157" customFormat="1" ht="168" x14ac:dyDescent="0.2">
      <c r="A37" s="158"/>
      <c r="B37" s="158"/>
      <c r="C37" s="159">
        <v>6</v>
      </c>
      <c r="D37" s="286" t="s">
        <v>506</v>
      </c>
      <c r="E37" s="299" t="s">
        <v>15</v>
      </c>
      <c r="F37" s="436">
        <v>0.16</v>
      </c>
      <c r="G37" s="436">
        <v>70</v>
      </c>
      <c r="H37" s="436">
        <v>9.75</v>
      </c>
      <c r="I37" s="437">
        <f t="shared" si="7"/>
        <v>-60.25</v>
      </c>
      <c r="J37" s="438">
        <f t="shared" si="8"/>
        <v>13.928571428571429</v>
      </c>
      <c r="K37" s="438">
        <f>H37/F37*100</f>
        <v>6093.75</v>
      </c>
      <c r="L37" s="442" t="s">
        <v>575</v>
      </c>
      <c r="M37" s="300">
        <v>0.45</v>
      </c>
    </row>
    <row r="38" spans="1:13" s="157" customFormat="1" ht="108" x14ac:dyDescent="0.2">
      <c r="A38" s="158"/>
      <c r="B38" s="158"/>
      <c r="C38" s="159">
        <v>7</v>
      </c>
      <c r="D38" s="287" t="s">
        <v>507</v>
      </c>
      <c r="E38" s="299" t="s">
        <v>15</v>
      </c>
      <c r="F38" s="436">
        <v>100</v>
      </c>
      <c r="G38" s="436">
        <v>100</v>
      </c>
      <c r="H38" s="436">
        <v>121.98</v>
      </c>
      <c r="I38" s="437">
        <f t="shared" si="7"/>
        <v>21.980000000000004</v>
      </c>
      <c r="J38" s="438">
        <f t="shared" si="8"/>
        <v>121.98</v>
      </c>
      <c r="K38" s="438">
        <f t="shared" ref="K38:K39" si="9">H38/F38*100</f>
        <v>121.98</v>
      </c>
      <c r="L38" s="439" t="s">
        <v>576</v>
      </c>
      <c r="M38" s="157">
        <v>1</v>
      </c>
    </row>
    <row r="39" spans="1:13" s="157" customFormat="1" ht="408" x14ac:dyDescent="0.2">
      <c r="A39" s="158"/>
      <c r="B39" s="158"/>
      <c r="C39" s="159">
        <v>8</v>
      </c>
      <c r="D39" s="265" t="s">
        <v>465</v>
      </c>
      <c r="E39" s="265" t="s">
        <v>466</v>
      </c>
      <c r="F39" s="436">
        <v>3979</v>
      </c>
      <c r="G39" s="436">
        <v>6815</v>
      </c>
      <c r="H39" s="436">
        <v>7878</v>
      </c>
      <c r="I39" s="440">
        <f t="shared" si="7"/>
        <v>1063</v>
      </c>
      <c r="J39" s="441">
        <f t="shared" si="8"/>
        <v>115.59794570799707</v>
      </c>
      <c r="K39" s="438">
        <f t="shared" si="9"/>
        <v>197.98944458406635</v>
      </c>
      <c r="L39" s="439" t="s">
        <v>577</v>
      </c>
      <c r="M39" s="157">
        <v>1</v>
      </c>
    </row>
    <row r="40" spans="1:13" ht="12.75" customHeight="1" x14ac:dyDescent="0.2">
      <c r="A40" s="20"/>
      <c r="B40" s="20"/>
      <c r="C40" s="20"/>
      <c r="D40" s="20"/>
      <c r="E40" s="20"/>
    </row>
    <row r="41" spans="1:13" x14ac:dyDescent="0.2">
      <c r="A41" s="65"/>
      <c r="B41" s="65"/>
      <c r="C41" s="66"/>
      <c r="D41" s="461" t="s">
        <v>283</v>
      </c>
      <c r="E41" s="462"/>
      <c r="F41" s="462"/>
      <c r="G41" s="462"/>
      <c r="H41" s="462"/>
      <c r="I41" s="462"/>
      <c r="J41" s="462"/>
      <c r="K41" s="462"/>
      <c r="L41" s="463"/>
      <c r="M41" s="92">
        <f>SUM(M42:M46)/5</f>
        <v>1</v>
      </c>
    </row>
    <row r="42" spans="1:13" ht="96" x14ac:dyDescent="0.2">
      <c r="A42" s="67" t="s">
        <v>8</v>
      </c>
      <c r="B42" s="68" t="s">
        <v>18</v>
      </c>
      <c r="C42" s="63">
        <v>1</v>
      </c>
      <c r="D42" s="21" t="s">
        <v>284</v>
      </c>
      <c r="E42" s="69" t="s">
        <v>100</v>
      </c>
      <c r="F42" s="70">
        <v>100</v>
      </c>
      <c r="G42" s="67" t="s">
        <v>285</v>
      </c>
      <c r="H42" s="67" t="s">
        <v>285</v>
      </c>
      <c r="I42" s="70">
        <v>0</v>
      </c>
      <c r="J42" s="70">
        <f>H42/G42*100</f>
        <v>100</v>
      </c>
      <c r="K42" s="70">
        <f>H42/F42*100</f>
        <v>100</v>
      </c>
      <c r="L42" s="71"/>
      <c r="M42" s="118">
        <v>1</v>
      </c>
    </row>
    <row r="43" spans="1:13" ht="84" x14ac:dyDescent="0.2">
      <c r="A43" s="67" t="s">
        <v>8</v>
      </c>
      <c r="B43" s="67" t="s">
        <v>20</v>
      </c>
      <c r="C43" s="72">
        <v>2</v>
      </c>
      <c r="D43" s="21" t="s">
        <v>286</v>
      </c>
      <c r="E43" s="53" t="s">
        <v>15</v>
      </c>
      <c r="F43" s="54">
        <v>100</v>
      </c>
      <c r="G43" s="54">
        <v>100</v>
      </c>
      <c r="H43" s="54">
        <v>100</v>
      </c>
      <c r="I43" s="54">
        <v>0</v>
      </c>
      <c r="J43" s="70">
        <f t="shared" ref="J43:J46" si="10">H43/G43*100</f>
        <v>100</v>
      </c>
      <c r="K43" s="70">
        <f t="shared" ref="K43:K44" si="11">H43/F43*100</f>
        <v>100</v>
      </c>
      <c r="L43" s="74"/>
      <c r="M43">
        <v>1</v>
      </c>
    </row>
    <row r="44" spans="1:13" ht="84" x14ac:dyDescent="0.2">
      <c r="A44" s="67" t="s">
        <v>8</v>
      </c>
      <c r="B44" s="67" t="s">
        <v>20</v>
      </c>
      <c r="C44" s="72">
        <v>3</v>
      </c>
      <c r="D44" s="10" t="s">
        <v>287</v>
      </c>
      <c r="E44" s="53" t="s">
        <v>15</v>
      </c>
      <c r="F44" s="75">
        <v>100</v>
      </c>
      <c r="G44" s="53">
        <v>100</v>
      </c>
      <c r="H44" s="53">
        <v>100</v>
      </c>
      <c r="I44" s="54">
        <v>0</v>
      </c>
      <c r="J44" s="70">
        <f t="shared" si="10"/>
        <v>100</v>
      </c>
      <c r="K44" s="70">
        <f t="shared" si="11"/>
        <v>100</v>
      </c>
      <c r="L44" s="76"/>
      <c r="M44">
        <v>1</v>
      </c>
    </row>
    <row r="45" spans="1:13" ht="96" x14ac:dyDescent="0.2">
      <c r="A45" s="67" t="s">
        <v>8</v>
      </c>
      <c r="B45" s="67" t="s">
        <v>20</v>
      </c>
      <c r="C45" s="72">
        <v>4</v>
      </c>
      <c r="D45" s="10" t="s">
        <v>288</v>
      </c>
      <c r="E45" s="53" t="s">
        <v>15</v>
      </c>
      <c r="F45" s="174">
        <v>0</v>
      </c>
      <c r="G45" s="75">
        <v>0</v>
      </c>
      <c r="H45" s="53">
        <v>100</v>
      </c>
      <c r="I45" s="173">
        <f>H45-G45</f>
        <v>100</v>
      </c>
      <c r="J45" s="70">
        <v>100</v>
      </c>
      <c r="K45" s="70">
        <v>100</v>
      </c>
      <c r="L45" s="76"/>
      <c r="M45">
        <v>1</v>
      </c>
    </row>
    <row r="46" spans="1:13" ht="89.25" x14ac:dyDescent="0.2">
      <c r="A46" s="67" t="s">
        <v>8</v>
      </c>
      <c r="B46" s="67" t="s">
        <v>20</v>
      </c>
      <c r="C46" s="72">
        <v>5</v>
      </c>
      <c r="D46" s="77" t="s">
        <v>289</v>
      </c>
      <c r="E46" s="53" t="s">
        <v>15</v>
      </c>
      <c r="F46" s="54">
        <v>1.2</v>
      </c>
      <c r="G46" s="54">
        <v>2</v>
      </c>
      <c r="H46" s="54">
        <v>2</v>
      </c>
      <c r="I46" s="173">
        <f>H46-G46</f>
        <v>0</v>
      </c>
      <c r="J46" s="70">
        <f t="shared" si="10"/>
        <v>100</v>
      </c>
      <c r="K46" s="70">
        <v>1</v>
      </c>
      <c r="L46" s="74"/>
      <c r="M46">
        <v>1</v>
      </c>
    </row>
    <row r="47" spans="1:13" ht="30" customHeight="1" x14ac:dyDescent="0.2">
      <c r="A47" s="65"/>
      <c r="B47" s="65"/>
      <c r="C47" s="66"/>
      <c r="D47" s="461" t="s">
        <v>495</v>
      </c>
      <c r="E47" s="462"/>
      <c r="F47" s="462"/>
      <c r="G47" s="462"/>
      <c r="H47" s="462"/>
      <c r="I47" s="462"/>
      <c r="J47" s="462"/>
      <c r="K47" s="462"/>
      <c r="L47" s="463"/>
      <c r="M47" s="93">
        <v>1</v>
      </c>
    </row>
    <row r="48" spans="1:13" s="157" customFormat="1" ht="24" x14ac:dyDescent="0.2">
      <c r="A48" s="67" t="s">
        <v>8</v>
      </c>
      <c r="B48" s="67" t="s">
        <v>19</v>
      </c>
      <c r="C48" s="72"/>
      <c r="D48" s="175" t="s">
        <v>409</v>
      </c>
      <c r="E48" s="53"/>
      <c r="F48" s="75"/>
      <c r="G48" s="75"/>
      <c r="H48" s="75"/>
      <c r="I48" s="54"/>
      <c r="J48" s="73"/>
      <c r="K48" s="73"/>
      <c r="L48" s="76"/>
      <c r="M48" s="157">
        <v>1</v>
      </c>
    </row>
  </sheetData>
  <mergeCells count="40">
    <mergeCell ref="D47:L47"/>
    <mergeCell ref="D41:L41"/>
    <mergeCell ref="D31:L31"/>
    <mergeCell ref="L4:L6"/>
    <mergeCell ref="A2:M2"/>
    <mergeCell ref="A4:B5"/>
    <mergeCell ref="C4:C6"/>
    <mergeCell ref="D4:D6"/>
    <mergeCell ref="C7:E7"/>
    <mergeCell ref="C8:E8"/>
    <mergeCell ref="A8:A21"/>
    <mergeCell ref="B9:B21"/>
    <mergeCell ref="E4:E6"/>
    <mergeCell ref="A3:E3"/>
    <mergeCell ref="A23:A30"/>
    <mergeCell ref="B23:B30"/>
    <mergeCell ref="C24:C25"/>
    <mergeCell ref="D24:D25"/>
    <mergeCell ref="L26:L29"/>
    <mergeCell ref="F24:F25"/>
    <mergeCell ref="G24:G25"/>
    <mergeCell ref="H24:H25"/>
    <mergeCell ref="I24:I25"/>
    <mergeCell ref="J24:J25"/>
    <mergeCell ref="K24:K25"/>
    <mergeCell ref="G26:G29"/>
    <mergeCell ref="L24:L25"/>
    <mergeCell ref="E24:E25"/>
    <mergeCell ref="C26:C29"/>
    <mergeCell ref="D26:D29"/>
    <mergeCell ref="E26:E29"/>
    <mergeCell ref="I4:I6"/>
    <mergeCell ref="J4:J6"/>
    <mergeCell ref="K4:K6"/>
    <mergeCell ref="F4:H4"/>
    <mergeCell ref="J26:J29"/>
    <mergeCell ref="H26:H29"/>
    <mergeCell ref="K26:K29"/>
    <mergeCell ref="I26:I29"/>
    <mergeCell ref="F26:F29"/>
  </mergeCells>
  <phoneticPr fontId="0" type="noConversion"/>
  <hyperlinks>
    <hyperlink ref="A32" location="_ftnref1" display="_ftnref1"/>
  </hyperlinks>
  <pageMargins left="0.75" right="0.75" top="1" bottom="1" header="0.5" footer="0.5"/>
  <pageSetup paperSize="9" scale="95" orientation="landscape" r:id="rId1"/>
  <headerFooter alignWithMargins="0">
    <oddHeader>&amp;CСтраница &amp;P</oddHead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view="pageBreakPreview" topLeftCell="A16" zoomScale="75" zoomScaleNormal="90" zoomScaleSheetLayoutView="75" zoomScalePageLayoutView="60" workbookViewId="0">
      <selection activeCell="K7" sqref="K7"/>
    </sheetView>
  </sheetViews>
  <sheetFormatPr defaultRowHeight="12.75" x14ac:dyDescent="0.2"/>
  <cols>
    <col min="1" max="4" width="3.7109375" style="12" customWidth="1"/>
    <col min="5" max="5" width="24" style="12" customWidth="1"/>
    <col min="6" max="6" width="13.42578125" style="12" customWidth="1"/>
    <col min="7" max="7" width="9.140625" style="12"/>
    <col min="8" max="8" width="23.85546875" style="12" customWidth="1"/>
    <col min="9" max="9" width="24.140625" style="12" customWidth="1"/>
    <col min="10" max="10" width="25.7109375" style="12" customWidth="1"/>
    <col min="11" max="11" width="9.140625" style="150"/>
    <col min="12" max="16384" width="9.140625" style="12"/>
  </cols>
  <sheetData>
    <row r="1" spans="1:13" ht="12.75" customHeight="1" x14ac:dyDescent="0.2">
      <c r="H1" s="482" t="s">
        <v>264</v>
      </c>
      <c r="I1" s="482"/>
    </row>
    <row r="2" spans="1:13" x14ac:dyDescent="0.2">
      <c r="A2" s="483" t="s">
        <v>196</v>
      </c>
      <c r="B2" s="483"/>
      <c r="C2" s="483"/>
      <c r="D2" s="483"/>
      <c r="E2" s="483"/>
      <c r="F2" s="483"/>
      <c r="G2" s="483"/>
      <c r="H2" s="483"/>
      <c r="I2" s="483"/>
    </row>
    <row r="3" spans="1:13" ht="12.75" customHeight="1" x14ac:dyDescent="0.2">
      <c r="A3" s="484" t="s">
        <v>186</v>
      </c>
      <c r="B3" s="485"/>
      <c r="C3" s="485"/>
      <c r="D3" s="486"/>
      <c r="E3" s="487" t="s">
        <v>198</v>
      </c>
      <c r="F3" s="487" t="s">
        <v>199</v>
      </c>
      <c r="G3" s="487" t="s">
        <v>192</v>
      </c>
      <c r="H3" s="487" t="s">
        <v>193</v>
      </c>
      <c r="I3" s="489" t="s">
        <v>239</v>
      </c>
      <c r="J3" s="491" t="s">
        <v>240</v>
      </c>
    </row>
    <row r="4" spans="1:13" ht="38.25" customHeight="1" x14ac:dyDescent="0.2">
      <c r="A4" s="146" t="s">
        <v>197</v>
      </c>
      <c r="B4" s="146" t="s">
        <v>191</v>
      </c>
      <c r="C4" s="146" t="s">
        <v>194</v>
      </c>
      <c r="D4" s="146" t="s">
        <v>195</v>
      </c>
      <c r="E4" s="488"/>
      <c r="F4" s="488"/>
      <c r="G4" s="488"/>
      <c r="H4" s="488"/>
      <c r="I4" s="490"/>
      <c r="J4" s="492"/>
    </row>
    <row r="5" spans="1:13" x14ac:dyDescent="0.2">
      <c r="A5" s="25" t="s">
        <v>8</v>
      </c>
      <c r="B5" s="22"/>
      <c r="C5" s="22"/>
      <c r="D5" s="146"/>
      <c r="E5" s="496" t="s">
        <v>9</v>
      </c>
      <c r="F5" s="497"/>
      <c r="G5" s="497"/>
      <c r="H5" s="497"/>
      <c r="I5" s="497"/>
      <c r="J5" s="498"/>
      <c r="K5" s="199"/>
    </row>
    <row r="6" spans="1:13" ht="12.75" customHeight="1" x14ac:dyDescent="0.2">
      <c r="A6" s="26" t="s">
        <v>8</v>
      </c>
      <c r="B6" s="26" t="s">
        <v>4</v>
      </c>
      <c r="C6" s="26"/>
      <c r="D6" s="27"/>
      <c r="E6" s="499" t="s">
        <v>10</v>
      </c>
      <c r="F6" s="500"/>
      <c r="G6" s="500"/>
      <c r="H6" s="500"/>
      <c r="I6" s="500"/>
      <c r="J6" s="501"/>
      <c r="K6" s="201">
        <v>0.9</v>
      </c>
    </row>
    <row r="7" spans="1:13" ht="90" x14ac:dyDescent="0.2">
      <c r="A7" s="142" t="s">
        <v>8</v>
      </c>
      <c r="B7" s="142" t="s">
        <v>16</v>
      </c>
      <c r="C7" s="142"/>
      <c r="D7" s="142"/>
      <c r="E7" s="28" t="s">
        <v>105</v>
      </c>
      <c r="F7" s="142" t="s">
        <v>106</v>
      </c>
      <c r="G7" s="241" t="s">
        <v>112</v>
      </c>
      <c r="H7" s="142"/>
      <c r="I7" s="142"/>
      <c r="J7" s="183"/>
      <c r="K7" s="201">
        <v>0.9</v>
      </c>
    </row>
    <row r="8" spans="1:13" ht="73.5" x14ac:dyDescent="0.2">
      <c r="A8" s="142" t="s">
        <v>8</v>
      </c>
      <c r="B8" s="142" t="s">
        <v>16</v>
      </c>
      <c r="C8" s="142" t="s">
        <v>16</v>
      </c>
      <c r="D8" s="142"/>
      <c r="E8" s="176" t="s">
        <v>488</v>
      </c>
      <c r="F8" s="142" t="s">
        <v>107</v>
      </c>
      <c r="G8" s="241" t="s">
        <v>112</v>
      </c>
      <c r="H8" s="142" t="s">
        <v>108</v>
      </c>
      <c r="I8" s="142" t="s">
        <v>108</v>
      </c>
      <c r="J8" s="171"/>
      <c r="K8" s="200">
        <v>0.8</v>
      </c>
    </row>
    <row r="9" spans="1:13" ht="101.25" x14ac:dyDescent="0.2">
      <c r="A9" s="142" t="s">
        <v>8</v>
      </c>
      <c r="B9" s="142" t="s">
        <v>16</v>
      </c>
      <c r="C9" s="142" t="s">
        <v>16</v>
      </c>
      <c r="D9" s="142" t="s">
        <v>4</v>
      </c>
      <c r="E9" s="170" t="s">
        <v>410</v>
      </c>
      <c r="F9" s="142" t="s">
        <v>109</v>
      </c>
      <c r="G9" s="241" t="s">
        <v>112</v>
      </c>
      <c r="H9" s="142" t="s">
        <v>110</v>
      </c>
      <c r="I9" s="170" t="s">
        <v>108</v>
      </c>
      <c r="J9" s="180"/>
      <c r="K9" s="150">
        <v>1</v>
      </c>
    </row>
    <row r="10" spans="1:13" ht="122.25" customHeight="1" x14ac:dyDescent="0.2">
      <c r="A10" s="142" t="s">
        <v>8</v>
      </c>
      <c r="B10" s="142" t="s">
        <v>16</v>
      </c>
      <c r="C10" s="142" t="s">
        <v>16</v>
      </c>
      <c r="D10" s="142" t="s">
        <v>3</v>
      </c>
      <c r="E10" s="170" t="s">
        <v>411</v>
      </c>
      <c r="F10" s="142" t="s">
        <v>109</v>
      </c>
      <c r="G10" s="170" t="s">
        <v>112</v>
      </c>
      <c r="H10" s="142" t="s">
        <v>110</v>
      </c>
      <c r="I10" s="142" t="s">
        <v>414</v>
      </c>
      <c r="J10" s="184"/>
      <c r="K10" s="150">
        <v>0</v>
      </c>
    </row>
    <row r="11" spans="1:13" ht="45" x14ac:dyDescent="0.2">
      <c r="A11" s="142" t="s">
        <v>8</v>
      </c>
      <c r="B11" s="142" t="s">
        <v>16</v>
      </c>
      <c r="C11" s="142" t="s">
        <v>16</v>
      </c>
      <c r="D11" s="142" t="s">
        <v>5</v>
      </c>
      <c r="E11" s="170" t="s">
        <v>412</v>
      </c>
      <c r="F11" s="142" t="s">
        <v>109</v>
      </c>
      <c r="G11" s="170" t="s">
        <v>112</v>
      </c>
      <c r="H11" s="142" t="s">
        <v>110</v>
      </c>
      <c r="I11" s="170" t="s">
        <v>108</v>
      </c>
      <c r="J11" s="183"/>
      <c r="K11" s="150">
        <v>1</v>
      </c>
    </row>
    <row r="12" spans="1:13" ht="45" x14ac:dyDescent="0.2">
      <c r="A12" s="142" t="s">
        <v>8</v>
      </c>
      <c r="B12" s="170" t="s">
        <v>16</v>
      </c>
      <c r="C12" s="142" t="s">
        <v>16</v>
      </c>
      <c r="D12" s="142" t="s">
        <v>2</v>
      </c>
      <c r="E12" s="170" t="s">
        <v>413</v>
      </c>
      <c r="F12" s="142" t="s">
        <v>109</v>
      </c>
      <c r="G12" s="170" t="s">
        <v>112</v>
      </c>
      <c r="H12" s="142" t="s">
        <v>110</v>
      </c>
      <c r="I12" s="170" t="s">
        <v>108</v>
      </c>
      <c r="J12" s="180"/>
      <c r="K12" s="150">
        <v>1</v>
      </c>
      <c r="L12" s="153"/>
      <c r="M12" s="153"/>
    </row>
    <row r="13" spans="1:13" s="178" customFormat="1" ht="42" x14ac:dyDescent="0.2">
      <c r="A13" s="170" t="s">
        <v>8</v>
      </c>
      <c r="B13" s="170" t="s">
        <v>16</v>
      </c>
      <c r="C13" s="170">
        <v>2</v>
      </c>
      <c r="D13" s="155"/>
      <c r="E13" s="176" t="s">
        <v>415</v>
      </c>
      <c r="F13" s="177" t="s">
        <v>107</v>
      </c>
      <c r="G13" s="241" t="s">
        <v>112</v>
      </c>
      <c r="H13" s="177" t="s">
        <v>108</v>
      </c>
      <c r="I13" s="155"/>
      <c r="J13" s="181"/>
      <c r="K13" s="182">
        <v>1</v>
      </c>
      <c r="L13" s="179"/>
      <c r="M13" s="179"/>
    </row>
    <row r="14" spans="1:13" s="178" customFormat="1" ht="90" x14ac:dyDescent="0.2">
      <c r="A14" s="170" t="s">
        <v>8</v>
      </c>
      <c r="B14" s="170" t="s">
        <v>16</v>
      </c>
      <c r="C14" s="155">
        <v>2</v>
      </c>
      <c r="D14" s="155">
        <v>1</v>
      </c>
      <c r="E14" s="170" t="s">
        <v>416</v>
      </c>
      <c r="F14" s="177" t="s">
        <v>107</v>
      </c>
      <c r="G14" s="241" t="s">
        <v>112</v>
      </c>
      <c r="H14" s="170" t="s">
        <v>110</v>
      </c>
      <c r="I14" s="170" t="s">
        <v>467</v>
      </c>
      <c r="J14" s="181"/>
      <c r="K14" s="182">
        <v>1</v>
      </c>
      <c r="L14" s="179"/>
      <c r="M14" s="179"/>
    </row>
    <row r="15" spans="1:13" s="178" customFormat="1" ht="45" x14ac:dyDescent="0.2">
      <c r="A15" s="170" t="s">
        <v>8</v>
      </c>
      <c r="B15" s="170" t="s">
        <v>16</v>
      </c>
      <c r="C15" s="155">
        <v>2</v>
      </c>
      <c r="D15" s="155">
        <v>2</v>
      </c>
      <c r="E15" s="170" t="s">
        <v>417</v>
      </c>
      <c r="F15" s="170" t="s">
        <v>107</v>
      </c>
      <c r="G15" s="170" t="s">
        <v>112</v>
      </c>
      <c r="H15" s="170" t="s">
        <v>110</v>
      </c>
      <c r="I15" s="170" t="s">
        <v>578</v>
      </c>
      <c r="J15" s="181"/>
      <c r="K15" s="182">
        <v>1</v>
      </c>
      <c r="L15" s="179"/>
      <c r="M15" s="179"/>
    </row>
    <row r="16" spans="1:13" s="178" customFormat="1" ht="33.75" x14ac:dyDescent="0.2">
      <c r="A16" s="170" t="s">
        <v>8</v>
      </c>
      <c r="B16" s="170" t="s">
        <v>16</v>
      </c>
      <c r="C16" s="155">
        <v>2</v>
      </c>
      <c r="D16" s="155">
        <v>3</v>
      </c>
      <c r="E16" s="170" t="s">
        <v>113</v>
      </c>
      <c r="F16" s="170" t="s">
        <v>107</v>
      </c>
      <c r="G16" s="241" t="s">
        <v>112</v>
      </c>
      <c r="H16" s="170" t="s">
        <v>110</v>
      </c>
      <c r="I16" s="170" t="s">
        <v>361</v>
      </c>
      <c r="J16" s="181"/>
      <c r="K16" s="182">
        <v>1</v>
      </c>
      <c r="L16" s="179"/>
      <c r="M16" s="179"/>
    </row>
    <row r="17" spans="1:11" ht="33.75" x14ac:dyDescent="0.2">
      <c r="A17" s="142" t="s">
        <v>8</v>
      </c>
      <c r="B17" s="142" t="s">
        <v>16</v>
      </c>
      <c r="C17" s="142" t="s">
        <v>18</v>
      </c>
      <c r="D17" s="142"/>
      <c r="E17" s="28" t="s">
        <v>115</v>
      </c>
      <c r="F17" s="142" t="s">
        <v>116</v>
      </c>
      <c r="G17" s="241" t="s">
        <v>112</v>
      </c>
      <c r="H17" s="142" t="s">
        <v>117</v>
      </c>
      <c r="I17" s="142" t="s">
        <v>117</v>
      </c>
      <c r="J17" s="183"/>
      <c r="K17" s="150">
        <f>SUM(K19:K22,K23,K25)/6</f>
        <v>1</v>
      </c>
    </row>
    <row r="18" spans="1:11" ht="135" x14ac:dyDescent="0.2">
      <c r="A18" s="142" t="s">
        <v>8</v>
      </c>
      <c r="B18" s="142" t="s">
        <v>16</v>
      </c>
      <c r="C18" s="142" t="s">
        <v>18</v>
      </c>
      <c r="D18" s="142"/>
      <c r="E18" s="142" t="s">
        <v>118</v>
      </c>
      <c r="F18" s="142"/>
      <c r="G18" s="241" t="s">
        <v>112</v>
      </c>
      <c r="H18" s="142"/>
      <c r="I18" s="142"/>
      <c r="J18" s="183"/>
      <c r="K18" s="150">
        <v>1</v>
      </c>
    </row>
    <row r="19" spans="1:11" ht="33.75" x14ac:dyDescent="0.2">
      <c r="A19" s="142" t="s">
        <v>8</v>
      </c>
      <c r="B19" s="142" t="s">
        <v>16</v>
      </c>
      <c r="C19" s="142" t="s">
        <v>18</v>
      </c>
      <c r="D19" s="142" t="s">
        <v>4</v>
      </c>
      <c r="E19" s="142" t="s">
        <v>119</v>
      </c>
      <c r="F19" s="142" t="s">
        <v>120</v>
      </c>
      <c r="G19" s="241" t="s">
        <v>112</v>
      </c>
      <c r="H19" s="142" t="s">
        <v>121</v>
      </c>
      <c r="I19" s="142" t="s">
        <v>359</v>
      </c>
      <c r="J19" s="183"/>
      <c r="K19" s="150">
        <v>1</v>
      </c>
    </row>
    <row r="20" spans="1:11" ht="33.75" x14ac:dyDescent="0.2">
      <c r="A20" s="142" t="s">
        <v>8</v>
      </c>
      <c r="B20" s="142" t="s">
        <v>16</v>
      </c>
      <c r="C20" s="142" t="s">
        <v>18</v>
      </c>
      <c r="D20" s="142" t="s">
        <v>3</v>
      </c>
      <c r="E20" s="142" t="s">
        <v>122</v>
      </c>
      <c r="F20" s="142" t="s">
        <v>120</v>
      </c>
      <c r="G20" s="241" t="s">
        <v>112</v>
      </c>
      <c r="H20" s="142" t="s">
        <v>121</v>
      </c>
      <c r="I20" s="142" t="s">
        <v>360</v>
      </c>
      <c r="J20" s="183"/>
      <c r="K20" s="150">
        <v>1</v>
      </c>
    </row>
    <row r="21" spans="1:11" ht="90" x14ac:dyDescent="0.2">
      <c r="A21" s="142" t="s">
        <v>8</v>
      </c>
      <c r="B21" s="142" t="s">
        <v>16</v>
      </c>
      <c r="C21" s="142" t="s">
        <v>18</v>
      </c>
      <c r="D21" s="142" t="s">
        <v>5</v>
      </c>
      <c r="E21" s="142" t="s">
        <v>123</v>
      </c>
      <c r="F21" s="142" t="s">
        <v>120</v>
      </c>
      <c r="G21" s="241" t="s">
        <v>112</v>
      </c>
      <c r="H21" s="142" t="s">
        <v>121</v>
      </c>
      <c r="I21" s="142" t="s">
        <v>360</v>
      </c>
      <c r="J21" s="183"/>
      <c r="K21" s="150">
        <v>1</v>
      </c>
    </row>
    <row r="22" spans="1:11" ht="33.75" x14ac:dyDescent="0.2">
      <c r="A22" s="142" t="s">
        <v>8</v>
      </c>
      <c r="B22" s="142" t="s">
        <v>16</v>
      </c>
      <c r="C22" s="142" t="s">
        <v>18</v>
      </c>
      <c r="D22" s="142" t="s">
        <v>2</v>
      </c>
      <c r="E22" s="142" t="s">
        <v>124</v>
      </c>
      <c r="F22" s="142" t="s">
        <v>120</v>
      </c>
      <c r="G22" s="241" t="s">
        <v>112</v>
      </c>
      <c r="H22" s="142" t="s">
        <v>121</v>
      </c>
      <c r="I22" s="142" t="s">
        <v>360</v>
      </c>
      <c r="J22" s="183"/>
      <c r="K22" s="150">
        <v>1</v>
      </c>
    </row>
    <row r="23" spans="1:11" ht="12.75" customHeight="1" x14ac:dyDescent="0.2">
      <c r="A23" s="493" t="s">
        <v>8</v>
      </c>
      <c r="B23" s="493" t="s">
        <v>16</v>
      </c>
      <c r="C23" s="493" t="s">
        <v>18</v>
      </c>
      <c r="D23" s="493" t="s">
        <v>11</v>
      </c>
      <c r="E23" s="493" t="s">
        <v>125</v>
      </c>
      <c r="F23" s="493" t="s">
        <v>126</v>
      </c>
      <c r="G23" s="493" t="s">
        <v>112</v>
      </c>
      <c r="H23" s="493" t="s">
        <v>121</v>
      </c>
      <c r="I23" s="493" t="s">
        <v>360</v>
      </c>
      <c r="J23" s="493"/>
      <c r="K23" s="480">
        <v>1</v>
      </c>
    </row>
    <row r="24" spans="1:11" x14ac:dyDescent="0.2">
      <c r="A24" s="495"/>
      <c r="B24" s="495"/>
      <c r="C24" s="495"/>
      <c r="D24" s="495"/>
      <c r="E24" s="495"/>
      <c r="F24" s="495"/>
      <c r="G24" s="495"/>
      <c r="H24" s="495"/>
      <c r="I24" s="495"/>
      <c r="J24" s="495"/>
      <c r="K24" s="479"/>
    </row>
    <row r="25" spans="1:11" ht="45" x14ac:dyDescent="0.2">
      <c r="A25" s="142" t="s">
        <v>8</v>
      </c>
      <c r="B25" s="142" t="s">
        <v>16</v>
      </c>
      <c r="C25" s="142" t="s">
        <v>18</v>
      </c>
      <c r="D25" s="142" t="s">
        <v>12</v>
      </c>
      <c r="E25" s="143" t="s">
        <v>127</v>
      </c>
      <c r="F25" s="143" t="s">
        <v>128</v>
      </c>
      <c r="G25" s="241" t="s">
        <v>112</v>
      </c>
      <c r="H25" s="142" t="s">
        <v>121</v>
      </c>
      <c r="I25" s="142" t="s">
        <v>360</v>
      </c>
      <c r="J25" s="183"/>
      <c r="K25" s="150">
        <v>1</v>
      </c>
    </row>
    <row r="26" spans="1:11" ht="67.5" customHeight="1" x14ac:dyDescent="0.2">
      <c r="A26" s="493" t="s">
        <v>8</v>
      </c>
      <c r="B26" s="493" t="s">
        <v>16</v>
      </c>
      <c r="C26" s="493" t="s">
        <v>18</v>
      </c>
      <c r="D26" s="493" t="s">
        <v>129</v>
      </c>
      <c r="E26" s="493" t="s">
        <v>130</v>
      </c>
      <c r="F26" s="502" t="s">
        <v>131</v>
      </c>
      <c r="G26" s="493" t="s">
        <v>112</v>
      </c>
      <c r="H26" s="493" t="s">
        <v>121</v>
      </c>
      <c r="I26" s="493" t="s">
        <v>360</v>
      </c>
      <c r="J26" s="480"/>
      <c r="K26" s="480">
        <v>1</v>
      </c>
    </row>
    <row r="27" spans="1:11" x14ac:dyDescent="0.2">
      <c r="A27" s="494"/>
      <c r="B27" s="494"/>
      <c r="C27" s="494"/>
      <c r="D27" s="494"/>
      <c r="E27" s="494"/>
      <c r="F27" s="503"/>
      <c r="G27" s="494"/>
      <c r="H27" s="494"/>
      <c r="I27" s="494"/>
      <c r="J27" s="481"/>
      <c r="K27" s="481"/>
    </row>
    <row r="28" spans="1:11" x14ac:dyDescent="0.2">
      <c r="A28" s="495"/>
      <c r="B28" s="495"/>
      <c r="C28" s="495"/>
      <c r="D28" s="495"/>
      <c r="E28" s="495"/>
      <c r="F28" s="504"/>
      <c r="G28" s="495"/>
      <c r="H28" s="495"/>
      <c r="I28" s="495"/>
      <c r="J28" s="479"/>
      <c r="K28" s="479"/>
    </row>
    <row r="29" spans="1:11" ht="33.75" x14ac:dyDescent="0.2">
      <c r="A29" s="142" t="s">
        <v>8</v>
      </c>
      <c r="B29" s="142" t="s">
        <v>16</v>
      </c>
      <c r="C29" s="142" t="s">
        <v>19</v>
      </c>
      <c r="D29" s="145"/>
      <c r="E29" s="176" t="s">
        <v>132</v>
      </c>
      <c r="F29" s="142" t="s">
        <v>109</v>
      </c>
      <c r="G29" s="241" t="s">
        <v>112</v>
      </c>
      <c r="H29" s="23" t="s">
        <v>110</v>
      </c>
      <c r="I29" s="23" t="s">
        <v>110</v>
      </c>
      <c r="J29" s="183"/>
      <c r="K29" s="199">
        <v>1</v>
      </c>
    </row>
    <row r="30" spans="1:11" ht="123.75" x14ac:dyDescent="0.2">
      <c r="A30" s="142" t="s">
        <v>8</v>
      </c>
      <c r="B30" s="142" t="s">
        <v>16</v>
      </c>
      <c r="C30" s="142" t="s">
        <v>19</v>
      </c>
      <c r="D30" s="142" t="s">
        <v>4</v>
      </c>
      <c r="E30" s="144" t="s">
        <v>133</v>
      </c>
      <c r="F30" s="144" t="s">
        <v>134</v>
      </c>
      <c r="G30" s="241" t="s">
        <v>112</v>
      </c>
      <c r="H30" s="142" t="s">
        <v>135</v>
      </c>
      <c r="I30" s="142" t="s">
        <v>362</v>
      </c>
      <c r="J30" s="183" t="s">
        <v>406</v>
      </c>
      <c r="K30" s="150">
        <v>1</v>
      </c>
    </row>
    <row r="31" spans="1:11" ht="80.25" customHeight="1" x14ac:dyDescent="0.2">
      <c r="A31" s="142" t="s">
        <v>8</v>
      </c>
      <c r="B31" s="142" t="s">
        <v>16</v>
      </c>
      <c r="C31" s="142" t="s">
        <v>19</v>
      </c>
      <c r="D31" s="142" t="s">
        <v>3</v>
      </c>
      <c r="E31" s="142" t="s">
        <v>136</v>
      </c>
      <c r="F31" s="142" t="s">
        <v>137</v>
      </c>
      <c r="G31" s="241" t="s">
        <v>112</v>
      </c>
      <c r="H31" s="142" t="s">
        <v>138</v>
      </c>
      <c r="I31" s="142" t="s">
        <v>363</v>
      </c>
      <c r="J31" s="183"/>
      <c r="K31" s="150">
        <v>1</v>
      </c>
    </row>
    <row r="32" spans="1:11" ht="45" x14ac:dyDescent="0.2">
      <c r="A32" s="142" t="s">
        <v>8</v>
      </c>
      <c r="B32" s="142" t="s">
        <v>16</v>
      </c>
      <c r="C32" s="142" t="s">
        <v>19</v>
      </c>
      <c r="D32" s="142">
        <v>3</v>
      </c>
      <c r="E32" s="142" t="s">
        <v>139</v>
      </c>
      <c r="F32" s="142" t="s">
        <v>140</v>
      </c>
      <c r="G32" s="241" t="s">
        <v>112</v>
      </c>
      <c r="H32" s="142" t="s">
        <v>141</v>
      </c>
      <c r="I32" s="142" t="s">
        <v>364</v>
      </c>
      <c r="J32" s="183"/>
      <c r="K32" s="150">
        <v>1</v>
      </c>
    </row>
    <row r="33" spans="1:11" ht="101.25" x14ac:dyDescent="0.2">
      <c r="A33" s="142" t="s">
        <v>8</v>
      </c>
      <c r="B33" s="142" t="s">
        <v>16</v>
      </c>
      <c r="C33" s="142" t="s">
        <v>19</v>
      </c>
      <c r="D33" s="142">
        <v>4</v>
      </c>
      <c r="E33" s="142" t="s">
        <v>468</v>
      </c>
      <c r="F33" s="142" t="s">
        <v>142</v>
      </c>
      <c r="G33" s="241" t="s">
        <v>112</v>
      </c>
      <c r="H33" s="142" t="s">
        <v>143</v>
      </c>
      <c r="I33" s="142" t="s">
        <v>469</v>
      </c>
      <c r="J33" s="183"/>
      <c r="K33" s="150">
        <v>1</v>
      </c>
    </row>
    <row r="34" spans="1:11" ht="92.25" customHeight="1" x14ac:dyDescent="0.2">
      <c r="A34" s="142" t="s">
        <v>8</v>
      </c>
      <c r="B34" s="142" t="s">
        <v>16</v>
      </c>
      <c r="C34" s="142" t="s">
        <v>19</v>
      </c>
      <c r="D34" s="142">
        <v>5</v>
      </c>
      <c r="E34" s="142" t="s">
        <v>144</v>
      </c>
      <c r="F34" s="142" t="s">
        <v>145</v>
      </c>
      <c r="G34" s="241" t="s">
        <v>112</v>
      </c>
      <c r="H34" s="142" t="s">
        <v>146</v>
      </c>
      <c r="I34" s="142" t="s">
        <v>365</v>
      </c>
      <c r="J34" s="183"/>
      <c r="K34" s="150">
        <v>1</v>
      </c>
    </row>
    <row r="35" spans="1:11" ht="118.5" customHeight="1" x14ac:dyDescent="0.2">
      <c r="A35" s="142" t="s">
        <v>8</v>
      </c>
      <c r="B35" s="142" t="s">
        <v>16</v>
      </c>
      <c r="C35" s="142" t="s">
        <v>19</v>
      </c>
      <c r="D35" s="142">
        <v>6</v>
      </c>
      <c r="E35" s="142" t="s">
        <v>34</v>
      </c>
      <c r="F35" s="142" t="s">
        <v>107</v>
      </c>
      <c r="G35" s="241" t="s">
        <v>112</v>
      </c>
      <c r="H35" s="142" t="s">
        <v>35</v>
      </c>
      <c r="I35" s="142" t="s">
        <v>366</v>
      </c>
      <c r="J35" s="183"/>
      <c r="K35" s="150">
        <v>1</v>
      </c>
    </row>
    <row r="36" spans="1:11" ht="78.75" x14ac:dyDescent="0.2">
      <c r="A36" s="142" t="s">
        <v>8</v>
      </c>
      <c r="B36" s="142" t="s">
        <v>16</v>
      </c>
      <c r="C36" s="142" t="s">
        <v>19</v>
      </c>
      <c r="D36" s="142">
        <v>7</v>
      </c>
      <c r="E36" s="142" t="s">
        <v>36</v>
      </c>
      <c r="F36" s="142" t="s">
        <v>145</v>
      </c>
      <c r="G36" s="241" t="s">
        <v>112</v>
      </c>
      <c r="H36" s="142" t="s">
        <v>37</v>
      </c>
      <c r="I36" s="142" t="s">
        <v>371</v>
      </c>
      <c r="J36" s="183"/>
      <c r="K36" s="150">
        <v>1</v>
      </c>
    </row>
    <row r="37" spans="1:11" ht="112.5" x14ac:dyDescent="0.2">
      <c r="A37" s="142" t="s">
        <v>8</v>
      </c>
      <c r="B37" s="142" t="s">
        <v>16</v>
      </c>
      <c r="C37" s="142" t="s">
        <v>19</v>
      </c>
      <c r="D37" s="142">
        <v>8</v>
      </c>
      <c r="E37" s="142" t="s">
        <v>38</v>
      </c>
      <c r="F37" s="142" t="s">
        <v>109</v>
      </c>
      <c r="G37" s="241" t="s">
        <v>112</v>
      </c>
      <c r="H37" s="142" t="s">
        <v>39</v>
      </c>
      <c r="I37" s="142" t="s">
        <v>367</v>
      </c>
      <c r="J37" s="183"/>
      <c r="K37" s="150">
        <v>1</v>
      </c>
    </row>
    <row r="38" spans="1:11" ht="101.25" x14ac:dyDescent="0.2">
      <c r="A38" s="142" t="s">
        <v>8</v>
      </c>
      <c r="B38" s="142" t="s">
        <v>16</v>
      </c>
      <c r="C38" s="142" t="s">
        <v>19</v>
      </c>
      <c r="D38" s="142">
        <v>9</v>
      </c>
      <c r="E38" s="142" t="s">
        <v>40</v>
      </c>
      <c r="F38" s="142" t="s">
        <v>109</v>
      </c>
      <c r="G38" s="241" t="s">
        <v>112</v>
      </c>
      <c r="H38" s="142" t="s">
        <v>41</v>
      </c>
      <c r="I38" s="142" t="s">
        <v>470</v>
      </c>
      <c r="J38" s="183"/>
      <c r="K38" s="150">
        <v>1</v>
      </c>
    </row>
    <row r="39" spans="1:11" ht="62.25" customHeight="1" x14ac:dyDescent="0.2">
      <c r="A39" s="142" t="s">
        <v>8</v>
      </c>
      <c r="B39" s="142" t="s">
        <v>16</v>
      </c>
      <c r="C39" s="142" t="s">
        <v>19</v>
      </c>
      <c r="D39" s="142" t="s">
        <v>24</v>
      </c>
      <c r="E39" s="142" t="s">
        <v>42</v>
      </c>
      <c r="F39" s="142" t="s">
        <v>109</v>
      </c>
      <c r="G39" s="241" t="s">
        <v>112</v>
      </c>
      <c r="H39" s="142" t="s">
        <v>43</v>
      </c>
      <c r="I39" s="142" t="s">
        <v>368</v>
      </c>
      <c r="J39" s="183"/>
      <c r="K39" s="150">
        <v>1</v>
      </c>
    </row>
    <row r="40" spans="1:11" ht="135" x14ac:dyDescent="0.2">
      <c r="A40" s="142" t="s">
        <v>8</v>
      </c>
      <c r="B40" s="142" t="s">
        <v>16</v>
      </c>
      <c r="C40" s="142" t="s">
        <v>19</v>
      </c>
      <c r="D40" s="142" t="s">
        <v>25</v>
      </c>
      <c r="E40" s="142" t="s">
        <v>44</v>
      </c>
      <c r="F40" s="142" t="s">
        <v>109</v>
      </c>
      <c r="G40" s="241" t="s">
        <v>112</v>
      </c>
      <c r="H40" s="143" t="s">
        <v>45</v>
      </c>
      <c r="I40" s="143" t="s">
        <v>401</v>
      </c>
      <c r="J40" s="183"/>
      <c r="K40" s="150">
        <v>1</v>
      </c>
    </row>
    <row r="41" spans="1:11" ht="12.75" customHeight="1" x14ac:dyDescent="0.2">
      <c r="A41" s="493" t="s">
        <v>8</v>
      </c>
      <c r="B41" s="493" t="s">
        <v>16</v>
      </c>
      <c r="C41" s="493" t="s">
        <v>19</v>
      </c>
      <c r="D41" s="493" t="s">
        <v>26</v>
      </c>
      <c r="E41" s="493" t="s">
        <v>46</v>
      </c>
      <c r="F41" s="493" t="s">
        <v>109</v>
      </c>
      <c r="G41" s="493" t="s">
        <v>112</v>
      </c>
      <c r="H41" s="502" t="s">
        <v>149</v>
      </c>
      <c r="I41" s="502" t="s">
        <v>369</v>
      </c>
      <c r="J41" s="493"/>
    </row>
    <row r="42" spans="1:11" x14ac:dyDescent="0.2">
      <c r="A42" s="494"/>
      <c r="B42" s="494"/>
      <c r="C42" s="494"/>
      <c r="D42" s="494"/>
      <c r="E42" s="494"/>
      <c r="F42" s="494"/>
      <c r="G42" s="494"/>
      <c r="H42" s="503"/>
      <c r="I42" s="503"/>
      <c r="J42" s="494"/>
    </row>
    <row r="43" spans="1:11" x14ac:dyDescent="0.2">
      <c r="A43" s="494"/>
      <c r="B43" s="494"/>
      <c r="C43" s="494"/>
      <c r="D43" s="494"/>
      <c r="E43" s="494"/>
      <c r="F43" s="494"/>
      <c r="G43" s="494"/>
      <c r="H43" s="503"/>
      <c r="I43" s="503"/>
      <c r="J43" s="494"/>
    </row>
    <row r="44" spans="1:11" ht="157.5" customHeight="1" x14ac:dyDescent="0.2">
      <c r="A44" s="495"/>
      <c r="B44" s="495"/>
      <c r="C44" s="495"/>
      <c r="D44" s="495"/>
      <c r="E44" s="495"/>
      <c r="F44" s="495"/>
      <c r="G44" s="495"/>
      <c r="H44" s="504"/>
      <c r="I44" s="504"/>
      <c r="J44" s="495"/>
      <c r="K44" s="150">
        <v>1</v>
      </c>
    </row>
    <row r="45" spans="1:11" ht="56.25" x14ac:dyDescent="0.2">
      <c r="A45" s="142" t="s">
        <v>8</v>
      </c>
      <c r="B45" s="142" t="s">
        <v>16</v>
      </c>
      <c r="C45" s="142" t="s">
        <v>19</v>
      </c>
      <c r="D45" s="142" t="s">
        <v>27</v>
      </c>
      <c r="E45" s="142" t="s">
        <v>47</v>
      </c>
      <c r="F45" s="142" t="s">
        <v>109</v>
      </c>
      <c r="G45" s="241" t="s">
        <v>112</v>
      </c>
      <c r="H45" s="144" t="s">
        <v>48</v>
      </c>
      <c r="I45" s="142" t="s">
        <v>372</v>
      </c>
      <c r="J45" s="183"/>
      <c r="K45" s="150">
        <v>1</v>
      </c>
    </row>
    <row r="46" spans="1:11" ht="45" x14ac:dyDescent="0.2">
      <c r="A46" s="142" t="s">
        <v>8</v>
      </c>
      <c r="B46" s="142" t="s">
        <v>16</v>
      </c>
      <c r="C46" s="142" t="s">
        <v>19</v>
      </c>
      <c r="D46" s="142" t="s">
        <v>28</v>
      </c>
      <c r="E46" s="142" t="s">
        <v>49</v>
      </c>
      <c r="F46" s="142" t="s">
        <v>145</v>
      </c>
      <c r="G46" s="241" t="s">
        <v>112</v>
      </c>
      <c r="H46" s="142" t="s">
        <v>50</v>
      </c>
      <c r="I46" s="142" t="s">
        <v>370</v>
      </c>
      <c r="J46" s="183"/>
      <c r="K46" s="150">
        <v>1</v>
      </c>
    </row>
    <row r="47" spans="1:11" ht="120.75" customHeight="1" x14ac:dyDescent="0.2">
      <c r="A47" s="142" t="s">
        <v>8</v>
      </c>
      <c r="B47" s="142" t="s">
        <v>16</v>
      </c>
      <c r="C47" s="142" t="s">
        <v>20</v>
      </c>
      <c r="D47" s="142"/>
      <c r="E47" s="28" t="s">
        <v>434</v>
      </c>
      <c r="F47" s="142" t="s">
        <v>109</v>
      </c>
      <c r="G47" s="241" t="s">
        <v>112</v>
      </c>
      <c r="H47" s="142" t="s">
        <v>110</v>
      </c>
      <c r="I47" s="142" t="s">
        <v>110</v>
      </c>
      <c r="J47" s="183"/>
      <c r="K47" s="150">
        <f>SUM(K48:K50)/3</f>
        <v>1</v>
      </c>
    </row>
    <row r="48" spans="1:11" ht="135" x14ac:dyDescent="0.2">
      <c r="A48" s="142" t="s">
        <v>8</v>
      </c>
      <c r="B48" s="142" t="s">
        <v>16</v>
      </c>
      <c r="C48" s="142" t="s">
        <v>20</v>
      </c>
      <c r="D48" s="142" t="s">
        <v>4</v>
      </c>
      <c r="E48" s="142" t="s">
        <v>435</v>
      </c>
      <c r="F48" s="142" t="s">
        <v>114</v>
      </c>
      <c r="G48" s="241" t="s">
        <v>112</v>
      </c>
      <c r="H48" s="142" t="s">
        <v>51</v>
      </c>
      <c r="I48" s="142" t="s">
        <v>436</v>
      </c>
      <c r="J48" s="183"/>
      <c r="K48" s="150">
        <v>1</v>
      </c>
    </row>
    <row r="49" spans="1:11" ht="67.5" x14ac:dyDescent="0.2">
      <c r="A49" s="142" t="s">
        <v>8</v>
      </c>
      <c r="B49" s="142" t="s">
        <v>16</v>
      </c>
      <c r="C49" s="142" t="s">
        <v>20</v>
      </c>
      <c r="D49" s="142" t="s">
        <v>3</v>
      </c>
      <c r="E49" s="142" t="s">
        <v>52</v>
      </c>
      <c r="F49" s="142" t="s">
        <v>107</v>
      </c>
      <c r="G49" s="241" t="s">
        <v>112</v>
      </c>
      <c r="H49" s="142" t="s">
        <v>53</v>
      </c>
      <c r="I49" s="142" t="s">
        <v>471</v>
      </c>
      <c r="J49" s="183"/>
      <c r="K49" s="150">
        <v>1</v>
      </c>
    </row>
    <row r="50" spans="1:11" ht="33.75" x14ac:dyDescent="0.2">
      <c r="A50" s="142" t="s">
        <v>8</v>
      </c>
      <c r="B50" s="142" t="s">
        <v>16</v>
      </c>
      <c r="C50" s="142" t="s">
        <v>20</v>
      </c>
      <c r="D50" s="142" t="s">
        <v>5</v>
      </c>
      <c r="E50" s="142" t="s">
        <v>54</v>
      </c>
      <c r="F50" s="142" t="s">
        <v>107</v>
      </c>
      <c r="G50" s="241" t="s">
        <v>112</v>
      </c>
      <c r="H50" s="142" t="s">
        <v>53</v>
      </c>
      <c r="I50" s="142" t="s">
        <v>373</v>
      </c>
      <c r="J50" s="183"/>
      <c r="K50" s="150">
        <v>1</v>
      </c>
    </row>
    <row r="51" spans="1:11" ht="52.5" x14ac:dyDescent="0.2">
      <c r="A51" s="142" t="s">
        <v>8</v>
      </c>
      <c r="B51" s="142" t="s">
        <v>16</v>
      </c>
      <c r="C51" s="142" t="s">
        <v>21</v>
      </c>
      <c r="D51" s="142"/>
      <c r="E51" s="28" t="s">
        <v>55</v>
      </c>
      <c r="F51" s="142" t="s">
        <v>109</v>
      </c>
      <c r="G51" s="241" t="s">
        <v>112</v>
      </c>
      <c r="H51" s="142" t="s">
        <v>56</v>
      </c>
      <c r="I51" s="142" t="s">
        <v>382</v>
      </c>
      <c r="J51" s="183"/>
      <c r="K51" s="199">
        <v>0.9</v>
      </c>
    </row>
    <row r="52" spans="1:11" ht="90" x14ac:dyDescent="0.2">
      <c r="A52" s="142" t="s">
        <v>8</v>
      </c>
      <c r="B52" s="142" t="s">
        <v>16</v>
      </c>
      <c r="C52" s="142" t="s">
        <v>21</v>
      </c>
      <c r="D52" s="142" t="s">
        <v>4</v>
      </c>
      <c r="E52" s="142" t="s">
        <v>57</v>
      </c>
      <c r="F52" s="142" t="s">
        <v>58</v>
      </c>
      <c r="G52" s="241" t="s">
        <v>112</v>
      </c>
      <c r="H52" s="142" t="s">
        <v>59</v>
      </c>
      <c r="I52" s="142" t="s">
        <v>374</v>
      </c>
      <c r="J52" s="183"/>
      <c r="K52" s="150">
        <v>1</v>
      </c>
    </row>
    <row r="53" spans="1:11" ht="67.5" x14ac:dyDescent="0.2">
      <c r="A53" s="142" t="s">
        <v>8</v>
      </c>
      <c r="B53" s="142" t="s">
        <v>16</v>
      </c>
      <c r="C53" s="142" t="s">
        <v>21</v>
      </c>
      <c r="D53" s="142" t="s">
        <v>3</v>
      </c>
      <c r="E53" s="142" t="s">
        <v>60</v>
      </c>
      <c r="F53" s="142" t="s">
        <v>145</v>
      </c>
      <c r="G53" s="241" t="s">
        <v>112</v>
      </c>
      <c r="H53" s="142" t="s">
        <v>56</v>
      </c>
      <c r="I53" s="142" t="s">
        <v>375</v>
      </c>
      <c r="J53" s="183"/>
      <c r="K53" s="150">
        <v>1</v>
      </c>
    </row>
    <row r="54" spans="1:11" ht="101.25" x14ac:dyDescent="0.2">
      <c r="A54" s="142" t="s">
        <v>8</v>
      </c>
      <c r="B54" s="142" t="s">
        <v>16</v>
      </c>
      <c r="C54" s="142" t="s">
        <v>21</v>
      </c>
      <c r="D54" s="142" t="s">
        <v>5</v>
      </c>
      <c r="E54" s="142" t="s">
        <v>61</v>
      </c>
      <c r="F54" s="142" t="s">
        <v>145</v>
      </c>
      <c r="G54" s="241" t="s">
        <v>112</v>
      </c>
      <c r="H54" s="142" t="s">
        <v>50</v>
      </c>
      <c r="I54" s="142" t="s">
        <v>376</v>
      </c>
      <c r="J54" s="183"/>
      <c r="K54" s="150">
        <v>1</v>
      </c>
    </row>
    <row r="55" spans="1:11" ht="78.75" x14ac:dyDescent="0.2">
      <c r="A55" s="142" t="s">
        <v>8</v>
      </c>
      <c r="B55" s="142" t="s">
        <v>16</v>
      </c>
      <c r="C55" s="142" t="s">
        <v>21</v>
      </c>
      <c r="D55" s="142" t="s">
        <v>2</v>
      </c>
      <c r="E55" s="142" t="s">
        <v>62</v>
      </c>
      <c r="F55" s="142" t="s">
        <v>145</v>
      </c>
      <c r="G55" s="241" t="s">
        <v>112</v>
      </c>
      <c r="H55" s="142" t="s">
        <v>63</v>
      </c>
      <c r="I55" s="142" t="s">
        <v>377</v>
      </c>
      <c r="J55" s="183"/>
      <c r="K55" s="150">
        <v>1</v>
      </c>
    </row>
    <row r="56" spans="1:11" ht="45" x14ac:dyDescent="0.2">
      <c r="A56" s="142" t="s">
        <v>8</v>
      </c>
      <c r="B56" s="142" t="s">
        <v>16</v>
      </c>
      <c r="C56" s="142" t="s">
        <v>21</v>
      </c>
      <c r="D56" s="142" t="s">
        <v>11</v>
      </c>
      <c r="E56" s="142" t="s">
        <v>64</v>
      </c>
      <c r="F56" s="142" t="s">
        <v>145</v>
      </c>
      <c r="G56" s="241" t="s">
        <v>112</v>
      </c>
      <c r="H56" s="142" t="s">
        <v>65</v>
      </c>
      <c r="I56" s="142" t="s">
        <v>433</v>
      </c>
      <c r="J56" s="183"/>
      <c r="K56" s="150">
        <v>0</v>
      </c>
    </row>
    <row r="57" spans="1:11" ht="33.75" x14ac:dyDescent="0.2">
      <c r="A57" s="142" t="s">
        <v>8</v>
      </c>
      <c r="B57" s="142" t="s">
        <v>16</v>
      </c>
      <c r="C57" s="142" t="s">
        <v>21</v>
      </c>
      <c r="D57" s="142" t="s">
        <v>12</v>
      </c>
      <c r="E57" s="142" t="s">
        <v>66</v>
      </c>
      <c r="F57" s="142" t="s">
        <v>145</v>
      </c>
      <c r="G57" s="241" t="s">
        <v>112</v>
      </c>
      <c r="H57" s="142" t="s">
        <v>67</v>
      </c>
      <c r="I57" s="142" t="s">
        <v>378</v>
      </c>
      <c r="J57" s="183"/>
      <c r="K57" s="150">
        <v>1</v>
      </c>
    </row>
    <row r="58" spans="1:11" ht="136.5" customHeight="1" x14ac:dyDescent="0.2">
      <c r="A58" s="142" t="s">
        <v>8</v>
      </c>
      <c r="B58" s="142" t="s">
        <v>16</v>
      </c>
      <c r="C58" s="142" t="s">
        <v>21</v>
      </c>
      <c r="D58" s="142">
        <v>7</v>
      </c>
      <c r="E58" s="29" t="s">
        <v>68</v>
      </c>
      <c r="F58" s="142" t="s">
        <v>145</v>
      </c>
      <c r="G58" s="241" t="s">
        <v>112</v>
      </c>
      <c r="H58" s="142" t="s">
        <v>69</v>
      </c>
      <c r="I58" s="143" t="s">
        <v>379</v>
      </c>
      <c r="J58" s="183"/>
      <c r="K58" s="150">
        <v>1</v>
      </c>
    </row>
    <row r="59" spans="1:11" ht="56.25" x14ac:dyDescent="0.2">
      <c r="A59" s="142" t="s">
        <v>8</v>
      </c>
      <c r="B59" s="142" t="s">
        <v>16</v>
      </c>
      <c r="C59" s="142" t="s">
        <v>21</v>
      </c>
      <c r="D59" s="145">
        <v>8</v>
      </c>
      <c r="E59" s="142" t="s">
        <v>31</v>
      </c>
      <c r="F59" s="23" t="s">
        <v>145</v>
      </c>
      <c r="G59" s="241" t="s">
        <v>112</v>
      </c>
      <c r="H59" s="142" t="s">
        <v>56</v>
      </c>
      <c r="I59" s="142" t="s">
        <v>579</v>
      </c>
      <c r="J59" s="183"/>
      <c r="K59" s="150">
        <v>1</v>
      </c>
    </row>
    <row r="60" spans="1:11" ht="33.75" x14ac:dyDescent="0.2">
      <c r="A60" s="142" t="s">
        <v>8</v>
      </c>
      <c r="B60" s="142" t="s">
        <v>16</v>
      </c>
      <c r="C60" s="142" t="s">
        <v>21</v>
      </c>
      <c r="D60" s="142">
        <v>9</v>
      </c>
      <c r="E60" s="142" t="s">
        <v>70</v>
      </c>
      <c r="F60" s="142" t="s">
        <v>145</v>
      </c>
      <c r="G60" s="241" t="s">
        <v>112</v>
      </c>
      <c r="H60" s="142" t="s">
        <v>56</v>
      </c>
      <c r="I60" s="142" t="s">
        <v>580</v>
      </c>
      <c r="J60" s="185"/>
      <c r="K60" s="150">
        <v>1</v>
      </c>
    </row>
    <row r="61" spans="1:11" ht="56.25" x14ac:dyDescent="0.2">
      <c r="A61" s="142" t="s">
        <v>8</v>
      </c>
      <c r="B61" s="142" t="s">
        <v>16</v>
      </c>
      <c r="C61" s="142" t="s">
        <v>21</v>
      </c>
      <c r="D61" s="145">
        <v>11</v>
      </c>
      <c r="E61" s="142" t="s">
        <v>30</v>
      </c>
      <c r="F61" s="23" t="s">
        <v>145</v>
      </c>
      <c r="G61" s="241" t="s">
        <v>112</v>
      </c>
      <c r="H61" s="142" t="s">
        <v>71</v>
      </c>
      <c r="I61" s="142" t="s">
        <v>381</v>
      </c>
      <c r="J61" s="183"/>
      <c r="K61" s="150">
        <v>1</v>
      </c>
    </row>
    <row r="62" spans="1:11" ht="56.25" x14ac:dyDescent="0.2">
      <c r="A62" s="142" t="s">
        <v>8</v>
      </c>
      <c r="B62" s="142" t="s">
        <v>16</v>
      </c>
      <c r="C62" s="142" t="s">
        <v>21</v>
      </c>
      <c r="D62" s="142">
        <v>12</v>
      </c>
      <c r="E62" s="142" t="s">
        <v>72</v>
      </c>
      <c r="F62" s="142" t="s">
        <v>145</v>
      </c>
      <c r="G62" s="241" t="s">
        <v>112</v>
      </c>
      <c r="H62" s="142" t="s">
        <v>73</v>
      </c>
      <c r="I62" s="142" t="s">
        <v>380</v>
      </c>
      <c r="J62" s="183"/>
      <c r="K62" s="150">
        <v>1</v>
      </c>
    </row>
    <row r="63" spans="1:11" ht="94.5" customHeight="1" x14ac:dyDescent="0.2">
      <c r="A63" s="142" t="s">
        <v>8</v>
      </c>
      <c r="B63" s="142" t="s">
        <v>16</v>
      </c>
      <c r="C63" s="142" t="s">
        <v>21</v>
      </c>
      <c r="D63" s="145">
        <v>13</v>
      </c>
      <c r="E63" s="143" t="s">
        <v>32</v>
      </c>
      <c r="F63" s="23" t="s">
        <v>145</v>
      </c>
      <c r="G63" s="241" t="s">
        <v>112</v>
      </c>
      <c r="H63" s="142" t="s">
        <v>74</v>
      </c>
      <c r="I63" s="143" t="s">
        <v>472</v>
      </c>
      <c r="J63" s="183"/>
      <c r="K63" s="150">
        <v>1</v>
      </c>
    </row>
    <row r="64" spans="1:11" ht="33.75" x14ac:dyDescent="0.2">
      <c r="A64" s="142" t="s">
        <v>8</v>
      </c>
      <c r="B64" s="142" t="s">
        <v>16</v>
      </c>
      <c r="C64" s="142" t="s">
        <v>22</v>
      </c>
      <c r="D64" s="142"/>
      <c r="E64" s="28" t="s">
        <v>75</v>
      </c>
      <c r="F64" s="142" t="s">
        <v>109</v>
      </c>
      <c r="G64" s="241" t="s">
        <v>112</v>
      </c>
      <c r="H64" s="142" t="s">
        <v>110</v>
      </c>
      <c r="I64" s="142" t="s">
        <v>110</v>
      </c>
      <c r="J64" s="183"/>
      <c r="K64" s="150">
        <v>0.7</v>
      </c>
    </row>
    <row r="65" spans="1:11" ht="67.5" x14ac:dyDescent="0.2">
      <c r="A65" s="142" t="s">
        <v>8</v>
      </c>
      <c r="B65" s="142" t="s">
        <v>16</v>
      </c>
      <c r="C65" s="142" t="s">
        <v>22</v>
      </c>
      <c r="D65" s="142" t="s">
        <v>4</v>
      </c>
      <c r="E65" s="142" t="s">
        <v>76</v>
      </c>
      <c r="F65" s="142" t="s">
        <v>77</v>
      </c>
      <c r="G65" s="241" t="s">
        <v>112</v>
      </c>
      <c r="H65" s="142" t="s">
        <v>78</v>
      </c>
      <c r="I65" s="142" t="s">
        <v>473</v>
      </c>
      <c r="J65" s="183"/>
      <c r="K65" s="150">
        <v>1</v>
      </c>
    </row>
    <row r="66" spans="1:11" ht="12.75" customHeight="1" x14ac:dyDescent="0.2">
      <c r="A66" s="493" t="s">
        <v>8</v>
      </c>
      <c r="B66" s="493" t="s">
        <v>16</v>
      </c>
      <c r="C66" s="493" t="s">
        <v>22</v>
      </c>
      <c r="D66" s="493" t="s">
        <v>3</v>
      </c>
      <c r="E66" s="493" t="s">
        <v>79</v>
      </c>
      <c r="F66" s="493" t="s">
        <v>80</v>
      </c>
      <c r="G66" s="493" t="s">
        <v>111</v>
      </c>
      <c r="H66" s="493" t="s">
        <v>81</v>
      </c>
      <c r="I66" s="493" t="s">
        <v>383</v>
      </c>
      <c r="J66" s="493"/>
    </row>
    <row r="67" spans="1:11" ht="81.75" customHeight="1" x14ac:dyDescent="0.2">
      <c r="A67" s="495"/>
      <c r="B67" s="495"/>
      <c r="C67" s="495"/>
      <c r="D67" s="495"/>
      <c r="E67" s="495"/>
      <c r="F67" s="495"/>
      <c r="G67" s="495"/>
      <c r="H67" s="495"/>
      <c r="I67" s="495"/>
      <c r="J67" s="495"/>
      <c r="K67" s="150">
        <v>1</v>
      </c>
    </row>
    <row r="68" spans="1:11" ht="112.5" x14ac:dyDescent="0.2">
      <c r="A68" s="142" t="s">
        <v>8</v>
      </c>
      <c r="B68" s="142" t="s">
        <v>16</v>
      </c>
      <c r="C68" s="142" t="s">
        <v>22</v>
      </c>
      <c r="D68" s="145">
        <v>3</v>
      </c>
      <c r="E68" s="143" t="s">
        <v>474</v>
      </c>
      <c r="F68" s="23" t="s">
        <v>82</v>
      </c>
      <c r="G68" s="142" t="s">
        <v>111</v>
      </c>
      <c r="H68" s="142" t="s">
        <v>83</v>
      </c>
      <c r="I68" s="143" t="s">
        <v>475</v>
      </c>
      <c r="J68" s="183"/>
      <c r="K68" s="150">
        <v>1</v>
      </c>
    </row>
    <row r="69" spans="1:11" ht="157.5" x14ac:dyDescent="0.2">
      <c r="A69" s="142">
        <v>9</v>
      </c>
      <c r="B69" s="142">
        <v>1</v>
      </c>
      <c r="C69" s="142">
        <v>7</v>
      </c>
      <c r="D69" s="145">
        <v>4</v>
      </c>
      <c r="E69" s="143" t="s">
        <v>33</v>
      </c>
      <c r="F69" s="23" t="s">
        <v>84</v>
      </c>
      <c r="G69" s="241" t="s">
        <v>112</v>
      </c>
      <c r="H69" s="142" t="s">
        <v>85</v>
      </c>
      <c r="I69" s="142" t="s">
        <v>385</v>
      </c>
      <c r="J69" s="183"/>
      <c r="K69" s="150">
        <v>1</v>
      </c>
    </row>
    <row r="70" spans="1:11" ht="22.5" customHeight="1" x14ac:dyDescent="0.2">
      <c r="A70" s="493">
        <v>9</v>
      </c>
      <c r="B70" s="493">
        <v>1</v>
      </c>
      <c r="C70" s="493">
        <v>7</v>
      </c>
      <c r="D70" s="493">
        <v>5</v>
      </c>
      <c r="E70" s="143" t="s">
        <v>86</v>
      </c>
      <c r="F70" s="493" t="s">
        <v>80</v>
      </c>
      <c r="G70" s="493" t="s">
        <v>112</v>
      </c>
      <c r="H70" s="493" t="s">
        <v>87</v>
      </c>
      <c r="I70" s="493" t="s">
        <v>476</v>
      </c>
      <c r="J70" s="478"/>
      <c r="K70" s="478">
        <v>0</v>
      </c>
    </row>
    <row r="71" spans="1:11" ht="45" x14ac:dyDescent="0.2">
      <c r="A71" s="495"/>
      <c r="B71" s="495"/>
      <c r="C71" s="495"/>
      <c r="D71" s="495"/>
      <c r="E71" s="30" t="s">
        <v>147</v>
      </c>
      <c r="F71" s="495"/>
      <c r="G71" s="495"/>
      <c r="H71" s="495"/>
      <c r="I71" s="495"/>
      <c r="J71" s="479"/>
      <c r="K71" s="479"/>
    </row>
    <row r="72" spans="1:11" ht="12.75" customHeight="1" x14ac:dyDescent="0.2">
      <c r="A72" s="493" t="s">
        <v>8</v>
      </c>
      <c r="B72" s="493" t="s">
        <v>16</v>
      </c>
      <c r="C72" s="493" t="s">
        <v>22</v>
      </c>
      <c r="D72" s="493">
        <v>6</v>
      </c>
      <c r="E72" s="494" t="s">
        <v>150</v>
      </c>
      <c r="F72" s="493" t="s">
        <v>84</v>
      </c>
      <c r="G72" s="493" t="s">
        <v>112</v>
      </c>
      <c r="H72" s="493" t="s">
        <v>87</v>
      </c>
      <c r="I72" s="493" t="s">
        <v>477</v>
      </c>
      <c r="J72" s="183"/>
    </row>
    <row r="73" spans="1:11" ht="77.25" customHeight="1" x14ac:dyDescent="0.2">
      <c r="A73" s="495"/>
      <c r="B73" s="495"/>
      <c r="C73" s="495"/>
      <c r="D73" s="495"/>
      <c r="E73" s="495"/>
      <c r="F73" s="495"/>
      <c r="G73" s="495"/>
      <c r="H73" s="495"/>
      <c r="I73" s="495"/>
      <c r="J73" s="183"/>
      <c r="K73" s="150">
        <v>1</v>
      </c>
    </row>
    <row r="74" spans="1:11" ht="78.75" x14ac:dyDescent="0.2">
      <c r="A74" s="142" t="s">
        <v>8</v>
      </c>
      <c r="B74" s="142" t="s">
        <v>16</v>
      </c>
      <c r="C74" s="142" t="s">
        <v>22</v>
      </c>
      <c r="D74" s="142">
        <v>7</v>
      </c>
      <c r="E74" s="142" t="s">
        <v>151</v>
      </c>
      <c r="F74" s="142" t="s">
        <v>84</v>
      </c>
      <c r="G74" s="241" t="s">
        <v>112</v>
      </c>
      <c r="H74" s="142" t="s">
        <v>152</v>
      </c>
      <c r="I74" s="142" t="s">
        <v>402</v>
      </c>
      <c r="J74" s="183"/>
      <c r="K74" s="150">
        <v>0</v>
      </c>
    </row>
    <row r="75" spans="1:11" ht="90" x14ac:dyDescent="0.2">
      <c r="A75" s="142" t="s">
        <v>8</v>
      </c>
      <c r="B75" s="142" t="s">
        <v>16</v>
      </c>
      <c r="C75" s="142" t="s">
        <v>22</v>
      </c>
      <c r="D75" s="142">
        <v>8</v>
      </c>
      <c r="E75" s="143" t="s">
        <v>153</v>
      </c>
      <c r="F75" s="142" t="s">
        <v>109</v>
      </c>
      <c r="G75" s="241" t="s">
        <v>112</v>
      </c>
      <c r="H75" s="142" t="s">
        <v>154</v>
      </c>
      <c r="I75" s="143" t="s">
        <v>437</v>
      </c>
      <c r="J75" s="183"/>
      <c r="K75" s="150">
        <v>1</v>
      </c>
    </row>
    <row r="76" spans="1:11" ht="101.25" x14ac:dyDescent="0.2">
      <c r="A76" s="142" t="s">
        <v>8</v>
      </c>
      <c r="B76" s="142" t="s">
        <v>16</v>
      </c>
      <c r="C76" s="142" t="s">
        <v>22</v>
      </c>
      <c r="D76" s="145">
        <v>9</v>
      </c>
      <c r="E76" s="143" t="s">
        <v>148</v>
      </c>
      <c r="F76" s="23" t="s">
        <v>109</v>
      </c>
      <c r="G76" s="142" t="s">
        <v>111</v>
      </c>
      <c r="H76" s="142" t="s">
        <v>155</v>
      </c>
      <c r="I76" s="142" t="s">
        <v>386</v>
      </c>
      <c r="J76" s="183"/>
      <c r="K76" s="150">
        <v>1</v>
      </c>
    </row>
    <row r="77" spans="1:11" ht="135" x14ac:dyDescent="0.2">
      <c r="A77" s="142" t="s">
        <v>8</v>
      </c>
      <c r="B77" s="142" t="s">
        <v>16</v>
      </c>
      <c r="C77" s="142" t="s">
        <v>22</v>
      </c>
      <c r="D77" s="142">
        <v>10</v>
      </c>
      <c r="E77" s="142" t="s">
        <v>156</v>
      </c>
      <c r="F77" s="142" t="s">
        <v>157</v>
      </c>
      <c r="G77" s="241" t="s">
        <v>112</v>
      </c>
      <c r="H77" s="142" t="s">
        <v>158</v>
      </c>
      <c r="I77" s="142" t="s">
        <v>387</v>
      </c>
      <c r="J77" s="183"/>
      <c r="K77" s="150">
        <v>1</v>
      </c>
    </row>
    <row r="78" spans="1:11" ht="45" x14ac:dyDescent="0.2">
      <c r="A78" s="241">
        <v>9</v>
      </c>
      <c r="B78" s="241">
        <v>1</v>
      </c>
      <c r="C78" s="241">
        <v>7</v>
      </c>
      <c r="D78" s="241">
        <v>11</v>
      </c>
      <c r="E78" s="241" t="s">
        <v>438</v>
      </c>
      <c r="F78" s="241" t="s">
        <v>109</v>
      </c>
      <c r="G78" s="241" t="s">
        <v>112</v>
      </c>
      <c r="H78" s="241" t="s">
        <v>439</v>
      </c>
      <c r="I78" s="241" t="s">
        <v>440</v>
      </c>
      <c r="J78" s="183"/>
      <c r="K78" s="150">
        <v>0</v>
      </c>
    </row>
    <row r="79" spans="1:11" ht="67.5" x14ac:dyDescent="0.2">
      <c r="A79" s="142" t="s">
        <v>8</v>
      </c>
      <c r="B79" s="142" t="s">
        <v>16</v>
      </c>
      <c r="C79" s="142" t="s">
        <v>22</v>
      </c>
      <c r="D79" s="142">
        <v>12</v>
      </c>
      <c r="E79" s="142" t="s">
        <v>159</v>
      </c>
      <c r="F79" s="142" t="s">
        <v>160</v>
      </c>
      <c r="G79" s="241" t="s">
        <v>112</v>
      </c>
      <c r="H79" s="142" t="s">
        <v>161</v>
      </c>
      <c r="I79" s="241" t="s">
        <v>478</v>
      </c>
      <c r="J79" s="183"/>
      <c r="K79" s="150">
        <v>1</v>
      </c>
    </row>
    <row r="80" spans="1:11" ht="67.5" x14ac:dyDescent="0.2">
      <c r="A80" s="142" t="s">
        <v>8</v>
      </c>
      <c r="B80" s="142" t="s">
        <v>16</v>
      </c>
      <c r="C80" s="142" t="s">
        <v>22</v>
      </c>
      <c r="D80" s="142">
        <v>13</v>
      </c>
      <c r="E80" s="142" t="s">
        <v>162</v>
      </c>
      <c r="F80" s="142" t="s">
        <v>109</v>
      </c>
      <c r="G80" s="142" t="s">
        <v>163</v>
      </c>
      <c r="H80" s="142" t="s">
        <v>164</v>
      </c>
      <c r="I80" s="142" t="s">
        <v>403</v>
      </c>
      <c r="J80" s="183"/>
      <c r="K80" s="150">
        <v>0</v>
      </c>
    </row>
    <row r="81" spans="1:11" ht="45" x14ac:dyDescent="0.2">
      <c r="A81" s="142" t="s">
        <v>8</v>
      </c>
      <c r="B81" s="142" t="s">
        <v>16</v>
      </c>
      <c r="C81" s="142" t="s">
        <v>22</v>
      </c>
      <c r="D81" s="142">
        <v>14</v>
      </c>
      <c r="E81" s="142" t="s">
        <v>165</v>
      </c>
      <c r="F81" s="142" t="s">
        <v>109</v>
      </c>
      <c r="G81" s="241" t="s">
        <v>112</v>
      </c>
      <c r="H81" s="142" t="s">
        <v>166</v>
      </c>
      <c r="I81" s="142" t="s">
        <v>441</v>
      </c>
      <c r="J81" s="183"/>
      <c r="K81" s="150">
        <v>1</v>
      </c>
    </row>
    <row r="82" spans="1:11" ht="33.75" x14ac:dyDescent="0.2">
      <c r="A82" s="142" t="s">
        <v>8</v>
      </c>
      <c r="B82" s="142" t="s">
        <v>16</v>
      </c>
      <c r="C82" s="142" t="s">
        <v>22</v>
      </c>
      <c r="D82" s="142">
        <v>15</v>
      </c>
      <c r="E82" s="142" t="s">
        <v>167</v>
      </c>
      <c r="F82" s="142" t="s">
        <v>109</v>
      </c>
      <c r="G82" s="241" t="s">
        <v>112</v>
      </c>
      <c r="H82" s="142" t="s">
        <v>168</v>
      </c>
      <c r="I82" s="142" t="s">
        <v>442</v>
      </c>
      <c r="J82" s="183"/>
      <c r="K82" s="150">
        <v>1</v>
      </c>
    </row>
    <row r="83" spans="1:11" ht="22.5" x14ac:dyDescent="0.2">
      <c r="A83" s="142" t="s">
        <v>8</v>
      </c>
      <c r="B83" s="142" t="s">
        <v>16</v>
      </c>
      <c r="C83" s="142" t="s">
        <v>0</v>
      </c>
      <c r="D83" s="142"/>
      <c r="E83" s="28" t="s">
        <v>169</v>
      </c>
      <c r="F83" s="142" t="s">
        <v>109</v>
      </c>
      <c r="G83" s="241" t="s">
        <v>112</v>
      </c>
      <c r="H83" s="142" t="s">
        <v>168</v>
      </c>
      <c r="I83" s="142" t="s">
        <v>168</v>
      </c>
      <c r="J83" s="183"/>
      <c r="K83" s="150">
        <v>0.9</v>
      </c>
    </row>
    <row r="84" spans="1:11" ht="101.25" x14ac:dyDescent="0.2">
      <c r="A84" s="142" t="s">
        <v>8</v>
      </c>
      <c r="B84" s="142" t="s">
        <v>16</v>
      </c>
      <c r="C84" s="142" t="s">
        <v>0</v>
      </c>
      <c r="D84" s="142" t="s">
        <v>4</v>
      </c>
      <c r="E84" s="142" t="s">
        <v>170</v>
      </c>
      <c r="F84" s="142" t="s">
        <v>82</v>
      </c>
      <c r="G84" s="241" t="s">
        <v>112</v>
      </c>
      <c r="H84" s="142" t="s">
        <v>171</v>
      </c>
      <c r="I84" s="142" t="s">
        <v>479</v>
      </c>
      <c r="J84" s="186"/>
      <c r="K84" s="150">
        <v>1</v>
      </c>
    </row>
    <row r="85" spans="1:11" ht="78.75" x14ac:dyDescent="0.2">
      <c r="A85" s="142" t="s">
        <v>8</v>
      </c>
      <c r="B85" s="142" t="s">
        <v>16</v>
      </c>
      <c r="C85" s="142" t="s">
        <v>0</v>
      </c>
      <c r="D85" s="142" t="s">
        <v>3</v>
      </c>
      <c r="E85" s="142" t="s">
        <v>172</v>
      </c>
      <c r="F85" s="142" t="s">
        <v>84</v>
      </c>
      <c r="G85" s="241" t="s">
        <v>112</v>
      </c>
      <c r="H85" s="142" t="s">
        <v>173</v>
      </c>
      <c r="I85" s="142" t="s">
        <v>388</v>
      </c>
      <c r="J85" s="183"/>
      <c r="K85" s="150">
        <v>1</v>
      </c>
    </row>
    <row r="86" spans="1:11" ht="78.75" x14ac:dyDescent="0.2">
      <c r="A86" s="142" t="s">
        <v>8</v>
      </c>
      <c r="B86" s="142" t="s">
        <v>16</v>
      </c>
      <c r="C86" s="142" t="s">
        <v>0</v>
      </c>
      <c r="D86" s="142">
        <v>3</v>
      </c>
      <c r="E86" s="142" t="s">
        <v>174</v>
      </c>
      <c r="F86" s="142" t="s">
        <v>84</v>
      </c>
      <c r="G86" s="142" t="s">
        <v>111</v>
      </c>
      <c r="H86" s="142" t="s">
        <v>175</v>
      </c>
      <c r="I86" s="142" t="s">
        <v>480</v>
      </c>
      <c r="J86" s="183"/>
      <c r="K86" s="150">
        <v>1</v>
      </c>
    </row>
    <row r="87" spans="1:11" ht="90" x14ac:dyDescent="0.2">
      <c r="A87" s="142" t="s">
        <v>8</v>
      </c>
      <c r="B87" s="142" t="s">
        <v>16</v>
      </c>
      <c r="C87" s="142" t="s">
        <v>0</v>
      </c>
      <c r="D87" s="142">
        <v>4</v>
      </c>
      <c r="E87" s="142" t="s">
        <v>176</v>
      </c>
      <c r="F87" s="142" t="s">
        <v>84</v>
      </c>
      <c r="G87" s="142" t="s">
        <v>111</v>
      </c>
      <c r="H87" s="142" t="s">
        <v>177</v>
      </c>
      <c r="I87" s="142" t="s">
        <v>384</v>
      </c>
      <c r="J87" s="187" t="s">
        <v>358</v>
      </c>
      <c r="K87" s="150">
        <v>1</v>
      </c>
    </row>
    <row r="88" spans="1:11" ht="33.75" x14ac:dyDescent="0.2">
      <c r="A88" s="142" t="s">
        <v>8</v>
      </c>
      <c r="B88" s="142" t="s">
        <v>16</v>
      </c>
      <c r="C88" s="142" t="s">
        <v>0</v>
      </c>
      <c r="D88" s="142">
        <v>5</v>
      </c>
      <c r="E88" s="142" t="s">
        <v>481</v>
      </c>
      <c r="F88" s="142" t="s">
        <v>109</v>
      </c>
      <c r="G88" s="241" t="s">
        <v>112</v>
      </c>
      <c r="H88" s="142" t="s">
        <v>178</v>
      </c>
      <c r="I88" s="142" t="s">
        <v>482</v>
      </c>
      <c r="J88" s="188" t="s">
        <v>357</v>
      </c>
      <c r="K88" s="150">
        <v>1</v>
      </c>
    </row>
    <row r="89" spans="1:11" ht="45" x14ac:dyDescent="0.2">
      <c r="A89" s="142" t="s">
        <v>8</v>
      </c>
      <c r="B89" s="142" t="s">
        <v>16</v>
      </c>
      <c r="C89" s="142" t="s">
        <v>0</v>
      </c>
      <c r="D89" s="142">
        <v>6</v>
      </c>
      <c r="E89" s="142" t="s">
        <v>179</v>
      </c>
      <c r="F89" s="142" t="s">
        <v>109</v>
      </c>
      <c r="G89" s="241" t="s">
        <v>112</v>
      </c>
      <c r="H89" s="142" t="s">
        <v>180</v>
      </c>
      <c r="I89" s="142" t="s">
        <v>404</v>
      </c>
      <c r="J89" s="183"/>
      <c r="K89" s="150">
        <v>1</v>
      </c>
    </row>
    <row r="90" spans="1:11" ht="101.25" x14ac:dyDescent="0.2">
      <c r="A90" s="142" t="s">
        <v>8</v>
      </c>
      <c r="B90" s="142" t="s">
        <v>16</v>
      </c>
      <c r="C90" s="142" t="s">
        <v>0</v>
      </c>
      <c r="D90" s="142">
        <v>7</v>
      </c>
      <c r="E90" s="142" t="s">
        <v>181</v>
      </c>
      <c r="F90" s="142" t="s">
        <v>109</v>
      </c>
      <c r="G90" s="241" t="s">
        <v>112</v>
      </c>
      <c r="H90" s="142" t="s">
        <v>166</v>
      </c>
      <c r="I90" s="142" t="s">
        <v>581</v>
      </c>
      <c r="J90" s="187"/>
      <c r="K90" s="172">
        <v>0</v>
      </c>
    </row>
    <row r="91" spans="1:11" ht="9.75" hidden="1" customHeight="1" x14ac:dyDescent="0.2">
      <c r="A91" s="505"/>
      <c r="B91" s="505"/>
      <c r="C91" s="505"/>
      <c r="D91" s="505"/>
      <c r="E91" s="508"/>
      <c r="F91" s="508"/>
      <c r="G91" s="508"/>
      <c r="H91" s="511"/>
      <c r="I91" s="84"/>
      <c r="J91" s="514"/>
    </row>
    <row r="92" spans="1:11" ht="12.75" hidden="1" customHeight="1" x14ac:dyDescent="0.2">
      <c r="A92" s="506"/>
      <c r="B92" s="506"/>
      <c r="C92" s="506"/>
      <c r="D92" s="506"/>
      <c r="E92" s="509"/>
      <c r="F92" s="509"/>
      <c r="G92" s="509"/>
      <c r="H92" s="512"/>
      <c r="I92" s="84"/>
      <c r="J92" s="515"/>
    </row>
    <row r="93" spans="1:11" ht="0.75" hidden="1" customHeight="1" x14ac:dyDescent="0.2">
      <c r="A93" s="506"/>
      <c r="B93" s="506"/>
      <c r="C93" s="506"/>
      <c r="D93" s="506"/>
      <c r="E93" s="509"/>
      <c r="F93" s="509"/>
      <c r="G93" s="509"/>
      <c r="H93" s="512"/>
      <c r="I93" s="84"/>
      <c r="J93" s="515"/>
      <c r="K93" s="150">
        <v>1</v>
      </c>
    </row>
    <row r="94" spans="1:11" ht="13.5" hidden="1" customHeight="1" x14ac:dyDescent="0.2">
      <c r="A94" s="506"/>
      <c r="B94" s="506"/>
      <c r="C94" s="506"/>
      <c r="D94" s="506"/>
      <c r="E94" s="509"/>
      <c r="F94" s="509"/>
      <c r="G94" s="509"/>
      <c r="H94" s="512"/>
      <c r="I94" s="84"/>
      <c r="J94" s="515"/>
      <c r="K94" s="150">
        <v>1</v>
      </c>
    </row>
    <row r="95" spans="1:11" ht="13.5" hidden="1" customHeight="1" thickBot="1" x14ac:dyDescent="0.25">
      <c r="A95" s="507"/>
      <c r="B95" s="507"/>
      <c r="C95" s="507"/>
      <c r="D95" s="507"/>
      <c r="E95" s="510"/>
      <c r="F95" s="510"/>
      <c r="G95" s="510"/>
      <c r="H95" s="513"/>
      <c r="I95" s="91"/>
      <c r="J95" s="516"/>
    </row>
    <row r="96" spans="1:11" ht="13.5" hidden="1" customHeight="1" thickBot="1" x14ac:dyDescent="0.25">
      <c r="A96" s="505"/>
      <c r="B96" s="505"/>
      <c r="C96" s="505"/>
      <c r="D96" s="505"/>
      <c r="E96" s="508"/>
      <c r="F96" s="517"/>
      <c r="G96" s="517"/>
      <c r="H96" s="517"/>
      <c r="I96" s="86"/>
      <c r="J96" s="520"/>
      <c r="K96" s="150">
        <v>1</v>
      </c>
    </row>
    <row r="97" spans="1:11" ht="101.25" hidden="1" customHeight="1" thickBot="1" x14ac:dyDescent="0.25">
      <c r="A97" s="506"/>
      <c r="B97" s="506"/>
      <c r="C97" s="506"/>
      <c r="D97" s="506"/>
      <c r="E97" s="509"/>
      <c r="F97" s="518"/>
      <c r="G97" s="518"/>
      <c r="H97" s="518"/>
      <c r="I97" s="84"/>
      <c r="J97" s="521"/>
    </row>
    <row r="98" spans="1:11" ht="155.25" hidden="1" customHeight="1" thickBot="1" x14ac:dyDescent="0.25">
      <c r="A98" s="507"/>
      <c r="B98" s="507"/>
      <c r="C98" s="507"/>
      <c r="D98" s="507"/>
      <c r="E98" s="510"/>
      <c r="F98" s="519"/>
      <c r="G98" s="519"/>
      <c r="H98" s="519"/>
      <c r="I98" s="87"/>
      <c r="J98" s="522"/>
    </row>
    <row r="99" spans="1:11" ht="39" hidden="1" customHeight="1" x14ac:dyDescent="0.2">
      <c r="A99" s="505"/>
      <c r="B99" s="505"/>
      <c r="C99" s="505"/>
      <c r="D99" s="505"/>
      <c r="E99" s="517"/>
      <c r="F99" s="517"/>
      <c r="G99" s="517"/>
      <c r="H99" s="517"/>
      <c r="I99" s="86"/>
      <c r="J99" s="520"/>
    </row>
    <row r="100" spans="1:11" ht="55.5" hidden="1" customHeight="1" x14ac:dyDescent="0.2">
      <c r="A100" s="506"/>
      <c r="B100" s="506"/>
      <c r="C100" s="506"/>
      <c r="D100" s="506"/>
      <c r="E100" s="518"/>
      <c r="F100" s="518"/>
      <c r="G100" s="518"/>
      <c r="H100" s="518"/>
      <c r="I100" s="84"/>
      <c r="J100" s="521"/>
    </row>
    <row r="101" spans="1:11" ht="12.75" hidden="1" customHeight="1" x14ac:dyDescent="0.2">
      <c r="A101" s="506"/>
      <c r="B101" s="506"/>
      <c r="C101" s="506"/>
      <c r="D101" s="506"/>
      <c r="E101" s="518"/>
      <c r="F101" s="518"/>
      <c r="G101" s="518"/>
      <c r="H101" s="518"/>
      <c r="I101" s="84"/>
      <c r="J101" s="521"/>
    </row>
    <row r="102" spans="1:11" ht="49.5" hidden="1" customHeight="1" x14ac:dyDescent="0.2">
      <c r="A102" s="506"/>
      <c r="B102" s="506"/>
      <c r="C102" s="506"/>
      <c r="D102" s="506"/>
      <c r="E102" s="518"/>
      <c r="F102" s="518"/>
      <c r="G102" s="518"/>
      <c r="H102" s="518"/>
      <c r="I102" s="152"/>
      <c r="J102" s="521"/>
      <c r="K102" s="150">
        <v>1</v>
      </c>
    </row>
    <row r="103" spans="1:11" ht="13.5" hidden="1" customHeight="1" thickBot="1" x14ac:dyDescent="0.25">
      <c r="A103" s="507"/>
      <c r="B103" s="507"/>
      <c r="C103" s="507"/>
      <c r="D103" s="507"/>
      <c r="E103" s="519"/>
      <c r="F103" s="519"/>
      <c r="G103" s="519"/>
      <c r="H103" s="519"/>
      <c r="I103" s="84"/>
      <c r="J103" s="522"/>
      <c r="K103" s="150">
        <v>1</v>
      </c>
    </row>
    <row r="104" spans="1:11" ht="12.75" hidden="1" customHeight="1" x14ac:dyDescent="0.2">
      <c r="A104" s="505"/>
      <c r="B104" s="505"/>
      <c r="C104" s="505"/>
      <c r="D104" s="505"/>
      <c r="E104" s="517"/>
      <c r="F104" s="517"/>
      <c r="G104" s="505"/>
      <c r="H104" s="517"/>
      <c r="I104" s="84"/>
      <c r="J104" s="520"/>
    </row>
    <row r="105" spans="1:11" ht="13.5" hidden="1" customHeight="1" thickBot="1" x14ac:dyDescent="0.25">
      <c r="A105" s="507"/>
      <c r="B105" s="507"/>
      <c r="C105" s="507"/>
      <c r="D105" s="507"/>
      <c r="E105" s="519"/>
      <c r="F105" s="519"/>
      <c r="G105" s="507"/>
      <c r="H105" s="519"/>
      <c r="I105" s="87"/>
      <c r="J105" s="522"/>
      <c r="K105" s="150">
        <v>1</v>
      </c>
    </row>
    <row r="106" spans="1:11" ht="21" hidden="1" customHeight="1" thickBot="1" x14ac:dyDescent="0.25">
      <c r="A106" s="136"/>
      <c r="B106" s="88"/>
      <c r="C106" s="88"/>
      <c r="D106" s="88"/>
      <c r="E106" s="85"/>
      <c r="F106" s="85"/>
      <c r="G106" s="85"/>
      <c r="H106" s="85"/>
      <c r="I106" s="87"/>
      <c r="J106" s="189"/>
      <c r="K106" s="150">
        <v>1</v>
      </c>
    </row>
    <row r="107" spans="1:11" ht="13.5" hidden="1" thickBot="1" x14ac:dyDescent="0.25">
      <c r="A107" s="136"/>
      <c r="B107" s="88"/>
      <c r="C107" s="88"/>
      <c r="D107" s="88"/>
      <c r="E107" s="85"/>
      <c r="F107" s="85"/>
      <c r="G107" s="85"/>
      <c r="H107" s="85"/>
      <c r="I107" s="89"/>
      <c r="J107" s="189"/>
      <c r="K107" s="150">
        <v>1</v>
      </c>
    </row>
    <row r="108" spans="1:11" ht="13.5" hidden="1" customHeight="1" thickBot="1" x14ac:dyDescent="0.25">
      <c r="A108" s="135"/>
      <c r="B108" s="135"/>
      <c r="C108" s="135"/>
      <c r="D108" s="135"/>
      <c r="E108" s="137"/>
      <c r="F108" s="137"/>
      <c r="G108" s="137"/>
      <c r="H108" s="137"/>
      <c r="I108" s="140"/>
      <c r="J108" s="190"/>
      <c r="K108" s="150">
        <v>1</v>
      </c>
    </row>
    <row r="109" spans="1:11" ht="393" hidden="1" customHeight="1" x14ac:dyDescent="0.2">
      <c r="A109" s="135"/>
      <c r="B109" s="135"/>
      <c r="C109" s="135"/>
      <c r="D109" s="135"/>
      <c r="E109" s="137"/>
      <c r="F109" s="137"/>
      <c r="G109" s="137"/>
      <c r="H109" s="137"/>
      <c r="I109" s="138"/>
      <c r="J109" s="190"/>
      <c r="K109" s="150">
        <v>1</v>
      </c>
    </row>
    <row r="110" spans="1:11" ht="269.25" hidden="1" customHeight="1" thickBot="1" x14ac:dyDescent="0.25">
      <c r="A110" s="136"/>
      <c r="B110" s="88"/>
      <c r="C110" s="88"/>
      <c r="D110" s="88"/>
      <c r="E110" s="85"/>
      <c r="F110" s="85"/>
      <c r="G110" s="85"/>
      <c r="H110" s="85"/>
      <c r="I110" s="85"/>
      <c r="J110" s="189"/>
      <c r="K110" s="150">
        <v>1</v>
      </c>
    </row>
    <row r="111" spans="1:11" ht="9.75" hidden="1" customHeight="1" x14ac:dyDescent="0.2">
      <c r="A111" s="505"/>
      <c r="B111" s="505"/>
      <c r="C111" s="505"/>
      <c r="D111" s="505"/>
      <c r="E111" s="517"/>
      <c r="F111" s="517"/>
      <c r="G111" s="517"/>
      <c r="H111" s="517"/>
      <c r="I111" s="525"/>
      <c r="J111" s="520"/>
    </row>
    <row r="112" spans="1:11" ht="24.75" hidden="1" customHeight="1" thickBot="1" x14ac:dyDescent="0.25">
      <c r="A112" s="507"/>
      <c r="B112" s="507"/>
      <c r="C112" s="507"/>
      <c r="D112" s="507"/>
      <c r="E112" s="519"/>
      <c r="F112" s="519"/>
      <c r="G112" s="519"/>
      <c r="H112" s="519"/>
      <c r="I112" s="526"/>
      <c r="J112" s="522"/>
      <c r="K112" s="150">
        <v>1</v>
      </c>
    </row>
    <row r="113" spans="1:11" ht="390" hidden="1" customHeight="1" thickBot="1" x14ac:dyDescent="0.25">
      <c r="A113" s="136"/>
      <c r="B113" s="88"/>
      <c r="C113" s="88"/>
      <c r="D113" s="88"/>
      <c r="E113" s="89"/>
      <c r="F113" s="89"/>
      <c r="G113" s="89"/>
      <c r="H113" s="89"/>
      <c r="I113" s="89"/>
      <c r="J113" s="189"/>
      <c r="K113" s="150">
        <v>1</v>
      </c>
    </row>
    <row r="114" spans="1:11" ht="12.75" hidden="1" customHeight="1" x14ac:dyDescent="0.2">
      <c r="A114" s="505"/>
      <c r="B114" s="505"/>
      <c r="C114" s="505"/>
      <c r="D114" s="505"/>
      <c r="E114" s="517"/>
      <c r="F114" s="141"/>
      <c r="G114" s="517"/>
      <c r="H114" s="517"/>
      <c r="I114" s="527"/>
      <c r="J114" s="520"/>
      <c r="K114" s="150">
        <v>1</v>
      </c>
    </row>
    <row r="115" spans="1:11" ht="1.5" hidden="1" customHeight="1" thickBot="1" x14ac:dyDescent="0.25">
      <c r="A115" s="507"/>
      <c r="B115" s="507"/>
      <c r="C115" s="507"/>
      <c r="D115" s="507"/>
      <c r="E115" s="519"/>
      <c r="F115" s="85"/>
      <c r="G115" s="519"/>
      <c r="H115" s="519"/>
      <c r="I115" s="528"/>
      <c r="J115" s="522"/>
    </row>
    <row r="116" spans="1:11" ht="13.5" hidden="1" thickBot="1" x14ac:dyDescent="0.25">
      <c r="A116" s="136"/>
      <c r="B116" s="88"/>
      <c r="C116" s="88"/>
      <c r="D116" s="88"/>
      <c r="E116" s="85"/>
      <c r="F116" s="85"/>
      <c r="G116" s="89"/>
      <c r="H116" s="89"/>
      <c r="I116" s="87"/>
      <c r="J116" s="189"/>
      <c r="K116" s="150">
        <v>1</v>
      </c>
    </row>
    <row r="117" spans="1:11" ht="12.75" hidden="1" customHeight="1" x14ac:dyDescent="0.2">
      <c r="A117" s="505"/>
      <c r="B117" s="505"/>
      <c r="C117" s="505"/>
      <c r="D117" s="505"/>
      <c r="E117" s="517"/>
      <c r="F117" s="517"/>
      <c r="G117" s="517"/>
      <c r="H117" s="517"/>
      <c r="I117" s="84"/>
      <c r="J117" s="520"/>
    </row>
    <row r="118" spans="1:11" ht="8.25" hidden="1" customHeight="1" thickBot="1" x14ac:dyDescent="0.25">
      <c r="A118" s="506"/>
      <c r="B118" s="506"/>
      <c r="C118" s="506"/>
      <c r="D118" s="506"/>
      <c r="E118" s="518"/>
      <c r="F118" s="518"/>
      <c r="G118" s="518"/>
      <c r="H118" s="518"/>
      <c r="I118" s="84"/>
      <c r="J118" s="521"/>
      <c r="K118" s="150">
        <v>1</v>
      </c>
    </row>
    <row r="119" spans="1:11" ht="98.25" hidden="1" customHeight="1" thickBot="1" x14ac:dyDescent="0.25">
      <c r="A119" s="507"/>
      <c r="B119" s="507"/>
      <c r="C119" s="507"/>
      <c r="D119" s="507"/>
      <c r="E119" s="519"/>
      <c r="F119" s="519"/>
      <c r="G119" s="519"/>
      <c r="H119" s="519"/>
      <c r="I119" s="87"/>
      <c r="J119" s="522"/>
    </row>
    <row r="120" spans="1:11" ht="28.5" hidden="1" customHeight="1" x14ac:dyDescent="0.2">
      <c r="A120" s="505"/>
      <c r="B120" s="505"/>
      <c r="C120" s="505"/>
      <c r="D120" s="505"/>
      <c r="E120" s="517"/>
      <c r="F120" s="517"/>
      <c r="G120" s="517"/>
      <c r="H120" s="517"/>
      <c r="I120" s="86"/>
      <c r="J120" s="520"/>
    </row>
    <row r="121" spans="1:11" ht="28.5" hidden="1" customHeight="1" thickBot="1" x14ac:dyDescent="0.25">
      <c r="A121" s="507"/>
      <c r="B121" s="507"/>
      <c r="C121" s="507"/>
      <c r="D121" s="507"/>
      <c r="E121" s="519"/>
      <c r="F121" s="519"/>
      <c r="G121" s="519"/>
      <c r="H121" s="519"/>
      <c r="I121" s="89"/>
      <c r="J121" s="522"/>
      <c r="K121" s="150">
        <v>1</v>
      </c>
    </row>
    <row r="122" spans="1:11" ht="28.5" hidden="1" customHeight="1" thickBot="1" x14ac:dyDescent="0.25">
      <c r="A122" s="136"/>
      <c r="B122" s="88"/>
      <c r="C122" s="88"/>
      <c r="D122" s="88"/>
      <c r="E122" s="85"/>
      <c r="F122" s="85"/>
      <c r="G122" s="85"/>
      <c r="H122" s="85"/>
      <c r="I122" s="85"/>
      <c r="J122" s="189"/>
      <c r="K122" s="150">
        <v>1</v>
      </c>
    </row>
    <row r="123" spans="1:11" ht="13.5" hidden="1" thickBot="1" x14ac:dyDescent="0.25">
      <c r="A123" s="136"/>
      <c r="B123" s="88"/>
      <c r="C123" s="88"/>
      <c r="D123" s="88"/>
      <c r="E123" s="85"/>
      <c r="F123" s="85"/>
      <c r="G123" s="85"/>
      <c r="H123" s="85"/>
      <c r="I123" s="89"/>
      <c r="J123" s="189"/>
      <c r="K123" s="150">
        <v>1</v>
      </c>
    </row>
    <row r="124" spans="1:11" hidden="1" x14ac:dyDescent="0.2">
      <c r="A124" s="139"/>
      <c r="B124" s="90"/>
      <c r="C124" s="90"/>
      <c r="D124" s="90"/>
      <c r="E124" s="141"/>
      <c r="F124" s="141"/>
      <c r="G124" s="141"/>
      <c r="H124" s="141"/>
      <c r="I124" s="84"/>
      <c r="J124" s="191"/>
      <c r="K124" s="150">
        <v>1</v>
      </c>
    </row>
    <row r="125" spans="1:11" ht="15" hidden="1" customHeight="1" x14ac:dyDescent="0.2">
      <c r="A125" s="147"/>
      <c r="B125" s="147"/>
      <c r="C125" s="147"/>
      <c r="D125" s="147"/>
      <c r="E125" s="148"/>
      <c r="F125" s="148"/>
      <c r="G125" s="148"/>
      <c r="H125" s="148"/>
      <c r="I125" s="91"/>
      <c r="J125" s="192"/>
      <c r="K125" s="150">
        <v>1</v>
      </c>
    </row>
    <row r="126" spans="1:11" ht="21" hidden="1" customHeight="1" thickBot="1" x14ac:dyDescent="0.25">
      <c r="A126" s="136"/>
      <c r="B126" s="88"/>
      <c r="C126" s="88"/>
      <c r="D126" s="88"/>
      <c r="E126" s="85"/>
      <c r="F126" s="85"/>
      <c r="G126" s="85"/>
      <c r="H126" s="85"/>
      <c r="I126" s="89"/>
      <c r="J126" s="189"/>
      <c r="K126" s="150">
        <v>1</v>
      </c>
    </row>
    <row r="127" spans="1:11" ht="13.5" hidden="1" thickBot="1" x14ac:dyDescent="0.25">
      <c r="A127" s="136"/>
      <c r="B127" s="88"/>
      <c r="C127" s="88"/>
      <c r="D127" s="88"/>
      <c r="E127" s="85"/>
      <c r="F127" s="85"/>
      <c r="G127" s="85"/>
      <c r="H127" s="85"/>
      <c r="I127" s="89"/>
      <c r="J127" s="189"/>
      <c r="K127" s="150">
        <v>1</v>
      </c>
    </row>
    <row r="128" spans="1:11" ht="27.75" hidden="1" customHeight="1" thickBot="1" x14ac:dyDescent="0.25">
      <c r="A128" s="136"/>
      <c r="B128" s="88"/>
      <c r="C128" s="88"/>
      <c r="D128" s="88"/>
      <c r="E128" s="85"/>
      <c r="F128" s="88"/>
      <c r="G128" s="89"/>
      <c r="H128" s="89"/>
      <c r="I128" s="89"/>
      <c r="J128" s="189"/>
      <c r="K128" s="150">
        <v>1</v>
      </c>
    </row>
    <row r="129" spans="1:11" ht="7.5" hidden="1" customHeight="1" x14ac:dyDescent="0.2">
      <c r="A129" s="505"/>
      <c r="B129" s="505"/>
      <c r="C129" s="505"/>
      <c r="D129" s="505"/>
      <c r="E129" s="517"/>
      <c r="F129" s="517"/>
      <c r="G129" s="517"/>
      <c r="H129" s="517"/>
      <c r="I129" s="525"/>
      <c r="J129" s="520"/>
    </row>
    <row r="130" spans="1:11" ht="99.75" hidden="1" customHeight="1" x14ac:dyDescent="0.2">
      <c r="A130" s="524"/>
      <c r="B130" s="524"/>
      <c r="C130" s="524"/>
      <c r="D130" s="524"/>
      <c r="E130" s="523"/>
      <c r="F130" s="523"/>
      <c r="G130" s="523"/>
      <c r="H130" s="523"/>
      <c r="I130" s="551"/>
      <c r="J130" s="550"/>
      <c r="K130" s="150">
        <v>1</v>
      </c>
    </row>
    <row r="131" spans="1:11" ht="25.5" hidden="1" customHeight="1" x14ac:dyDescent="0.2">
      <c r="A131" s="147"/>
      <c r="B131" s="147"/>
      <c r="C131" s="147"/>
      <c r="D131" s="147"/>
      <c r="E131" s="547"/>
      <c r="F131" s="548"/>
      <c r="G131" s="548"/>
      <c r="H131" s="548"/>
      <c r="I131" s="548"/>
      <c r="J131" s="549"/>
      <c r="K131" s="150">
        <f>SUM(K132:K153)/22</f>
        <v>0</v>
      </c>
    </row>
    <row r="132" spans="1:11" ht="3.75" hidden="1" customHeight="1" x14ac:dyDescent="0.2">
      <c r="A132" s="147"/>
      <c r="B132" s="147"/>
      <c r="C132" s="147"/>
      <c r="D132" s="147"/>
      <c r="E132" s="148"/>
      <c r="F132" s="148"/>
      <c r="G132" s="148"/>
      <c r="H132" s="148"/>
      <c r="I132" s="91"/>
      <c r="J132" s="192"/>
    </row>
    <row r="133" spans="1:11" ht="24" hidden="1" customHeight="1" x14ac:dyDescent="0.2">
      <c r="A133" s="147"/>
      <c r="B133" s="147"/>
      <c r="C133" s="147"/>
      <c r="D133" s="147"/>
      <c r="E133" s="148"/>
      <c r="F133" s="148"/>
      <c r="G133" s="148"/>
      <c r="H133" s="148"/>
      <c r="I133" s="91"/>
      <c r="J133" s="192"/>
    </row>
    <row r="134" spans="1:11" ht="5.25" hidden="1" customHeight="1" x14ac:dyDescent="0.2">
      <c r="A134" s="147"/>
      <c r="B134" s="147"/>
      <c r="C134" s="147"/>
      <c r="D134" s="147"/>
      <c r="E134" s="148"/>
      <c r="F134" s="148"/>
      <c r="G134" s="148"/>
      <c r="H134" s="148"/>
      <c r="I134" s="91"/>
      <c r="J134" s="192"/>
    </row>
    <row r="135" spans="1:11" ht="6" hidden="1" customHeight="1" x14ac:dyDescent="0.2">
      <c r="A135" s="147"/>
      <c r="B135" s="147"/>
      <c r="C135" s="147"/>
      <c r="D135" s="147"/>
      <c r="E135" s="148"/>
      <c r="F135" s="148"/>
      <c r="G135" s="148"/>
      <c r="H135" s="148"/>
      <c r="I135" s="91"/>
      <c r="J135" s="192"/>
    </row>
    <row r="136" spans="1:11" ht="32.25" hidden="1" customHeight="1" x14ac:dyDescent="0.2">
      <c r="A136" s="147"/>
      <c r="B136" s="147"/>
      <c r="C136" s="147"/>
      <c r="D136" s="147"/>
      <c r="E136" s="148"/>
      <c r="F136" s="148"/>
      <c r="G136" s="148"/>
      <c r="H136" s="148"/>
      <c r="I136" s="91"/>
      <c r="J136" s="192"/>
    </row>
    <row r="137" spans="1:11" ht="5.25" hidden="1" customHeight="1" x14ac:dyDescent="0.2">
      <c r="A137" s="147"/>
      <c r="B137" s="147"/>
      <c r="C137" s="147"/>
      <c r="D137" s="147"/>
      <c r="E137" s="148"/>
      <c r="F137" s="148"/>
      <c r="G137" s="148"/>
      <c r="H137" s="148"/>
      <c r="I137" s="91"/>
      <c r="J137" s="192"/>
    </row>
    <row r="138" spans="1:11" ht="51.75" hidden="1" customHeight="1" x14ac:dyDescent="0.2">
      <c r="A138" s="147"/>
      <c r="B138" s="147"/>
      <c r="C138" s="147"/>
      <c r="D138" s="147"/>
      <c r="E138" s="148"/>
      <c r="F138" s="148"/>
      <c r="G138" s="148"/>
      <c r="H138" s="148"/>
      <c r="I138" s="91"/>
      <c r="J138" s="192"/>
    </row>
    <row r="139" spans="1:11" ht="18" hidden="1" customHeight="1" x14ac:dyDescent="0.2">
      <c r="A139" s="147"/>
      <c r="B139" s="147"/>
      <c r="C139" s="147"/>
      <c r="D139" s="147"/>
      <c r="E139" s="148"/>
      <c r="F139" s="148"/>
      <c r="G139" s="148"/>
      <c r="H139" s="148"/>
      <c r="I139" s="91"/>
      <c r="J139" s="192"/>
    </row>
    <row r="140" spans="1:11" ht="52.5" hidden="1" customHeight="1" x14ac:dyDescent="0.2">
      <c r="A140" s="147"/>
      <c r="B140" s="147"/>
      <c r="C140" s="147"/>
      <c r="D140" s="147"/>
      <c r="E140" s="148"/>
      <c r="F140" s="148"/>
      <c r="G140" s="148"/>
      <c r="H140" s="148"/>
      <c r="I140" s="91"/>
      <c r="J140" s="192"/>
    </row>
    <row r="141" spans="1:11" ht="116.25" hidden="1" customHeight="1" x14ac:dyDescent="0.2">
      <c r="A141" s="147"/>
      <c r="B141" s="147"/>
      <c r="C141" s="147"/>
      <c r="D141" s="147"/>
      <c r="E141" s="148"/>
      <c r="F141" s="148"/>
      <c r="G141" s="148"/>
      <c r="H141" s="148"/>
      <c r="I141" s="91"/>
      <c r="J141" s="192"/>
    </row>
    <row r="142" spans="1:11" ht="10.5" hidden="1" customHeight="1" x14ac:dyDescent="0.2">
      <c r="A142" s="147"/>
      <c r="B142" s="147"/>
      <c r="C142" s="147"/>
      <c r="D142" s="147"/>
      <c r="E142" s="148"/>
      <c r="F142" s="148"/>
      <c r="G142" s="148"/>
      <c r="H142" s="148"/>
      <c r="I142" s="91"/>
      <c r="J142" s="192"/>
    </row>
    <row r="143" spans="1:11" ht="10.5" hidden="1" customHeight="1" x14ac:dyDescent="0.2">
      <c r="A143" s="147"/>
      <c r="B143" s="147"/>
      <c r="C143" s="147"/>
      <c r="D143" s="147"/>
      <c r="E143" s="148"/>
      <c r="F143" s="148"/>
      <c r="G143" s="148"/>
      <c r="H143" s="148"/>
      <c r="I143" s="91"/>
      <c r="J143" s="192"/>
    </row>
    <row r="144" spans="1:11" ht="18" hidden="1" customHeight="1" x14ac:dyDescent="0.2">
      <c r="A144" s="147"/>
      <c r="B144" s="147"/>
      <c r="C144" s="147"/>
      <c r="D144" s="147"/>
      <c r="E144" s="148"/>
      <c r="F144" s="148"/>
      <c r="G144" s="148"/>
      <c r="H144" s="148"/>
      <c r="I144" s="91"/>
      <c r="J144" s="192"/>
    </row>
    <row r="145" spans="1:11" ht="21.75" hidden="1" customHeight="1" x14ac:dyDescent="0.2">
      <c r="A145" s="147"/>
      <c r="B145" s="147"/>
      <c r="C145" s="147"/>
      <c r="D145" s="147"/>
      <c r="E145" s="148"/>
      <c r="F145" s="148"/>
      <c r="G145" s="148"/>
      <c r="H145" s="148"/>
      <c r="I145" s="91"/>
      <c r="J145" s="192"/>
    </row>
    <row r="146" spans="1:11" ht="26.25" hidden="1" customHeight="1" x14ac:dyDescent="0.2">
      <c r="A146" s="147"/>
      <c r="B146" s="147"/>
      <c r="C146" s="147"/>
      <c r="D146" s="147"/>
      <c r="E146" s="148"/>
      <c r="F146" s="148"/>
      <c r="G146" s="148"/>
      <c r="H146" s="148"/>
      <c r="I146" s="91"/>
      <c r="J146" s="192"/>
    </row>
    <row r="147" spans="1:11" ht="20.25" hidden="1" customHeight="1" x14ac:dyDescent="0.2">
      <c r="A147" s="147"/>
      <c r="B147" s="147"/>
      <c r="C147" s="147"/>
      <c r="D147" s="147"/>
      <c r="E147" s="148"/>
      <c r="F147" s="148"/>
      <c r="G147" s="148"/>
      <c r="H147" s="148"/>
      <c r="I147" s="91"/>
      <c r="J147" s="192"/>
    </row>
    <row r="148" spans="1:11" ht="15" hidden="1" customHeight="1" x14ac:dyDescent="0.2">
      <c r="A148" s="147"/>
      <c r="B148" s="147"/>
      <c r="C148" s="147"/>
      <c r="D148" s="147"/>
      <c r="E148" s="148"/>
      <c r="F148" s="148"/>
      <c r="G148" s="148"/>
      <c r="H148" s="148"/>
      <c r="I148" s="91"/>
      <c r="J148" s="192"/>
    </row>
    <row r="149" spans="1:11" ht="22.5" hidden="1" customHeight="1" x14ac:dyDescent="0.2">
      <c r="A149" s="147"/>
      <c r="B149" s="147"/>
      <c r="C149" s="147"/>
      <c r="D149" s="147"/>
      <c r="E149" s="148"/>
      <c r="F149" s="148"/>
      <c r="G149" s="148"/>
      <c r="H149" s="148"/>
      <c r="I149" s="91"/>
      <c r="J149" s="192"/>
    </row>
    <row r="150" spans="1:11" ht="260.25" hidden="1" customHeight="1" x14ac:dyDescent="0.2">
      <c r="A150" s="147"/>
      <c r="B150" s="147"/>
      <c r="C150" s="147"/>
      <c r="D150" s="147"/>
      <c r="E150" s="148"/>
      <c r="F150" s="148"/>
      <c r="G150" s="148"/>
      <c r="H150" s="148"/>
      <c r="I150" s="91"/>
      <c r="J150" s="192"/>
    </row>
    <row r="151" spans="1:11" ht="2.25" hidden="1" customHeight="1" x14ac:dyDescent="0.2">
      <c r="A151" s="147"/>
      <c r="B151" s="147"/>
      <c r="C151" s="147"/>
      <c r="D151" s="147"/>
      <c r="E151" s="148"/>
      <c r="F151" s="148"/>
      <c r="G151" s="148"/>
      <c r="H151" s="148"/>
      <c r="I151" s="91"/>
      <c r="J151" s="192"/>
    </row>
    <row r="152" spans="1:11" ht="18.75" hidden="1" customHeight="1" x14ac:dyDescent="0.2">
      <c r="A152" s="147"/>
      <c r="B152" s="147"/>
      <c r="C152" s="147"/>
      <c r="D152" s="147"/>
      <c r="E152" s="148"/>
      <c r="F152" s="148"/>
      <c r="G152" s="148"/>
      <c r="H152" s="148"/>
      <c r="I152" s="91"/>
      <c r="J152" s="192"/>
    </row>
    <row r="153" spans="1:11" ht="26.25" hidden="1" customHeight="1" x14ac:dyDescent="0.2">
      <c r="A153" s="147"/>
      <c r="B153" s="147"/>
      <c r="C153" s="147"/>
      <c r="D153" s="147"/>
      <c r="E153" s="148"/>
      <c r="F153" s="148"/>
      <c r="G153" s="148"/>
      <c r="H153" s="148"/>
      <c r="I153" s="91"/>
      <c r="J153" s="192"/>
    </row>
    <row r="154" spans="1:11" ht="21.75" customHeight="1" x14ac:dyDescent="0.2">
      <c r="A154" s="55" t="s">
        <v>8</v>
      </c>
      <c r="B154" s="55" t="s">
        <v>3</v>
      </c>
      <c r="C154" s="55"/>
      <c r="D154" s="55"/>
      <c r="E154" s="544" t="s">
        <v>277</v>
      </c>
      <c r="F154" s="545"/>
      <c r="G154" s="545"/>
      <c r="H154" s="545"/>
      <c r="I154" s="545"/>
      <c r="J154" s="546"/>
      <c r="K154" s="201">
        <v>0.8</v>
      </c>
    </row>
    <row r="155" spans="1:11" ht="84.75" customHeight="1" x14ac:dyDescent="0.2">
      <c r="A155" s="244" t="s">
        <v>8</v>
      </c>
      <c r="B155" s="244" t="s">
        <v>3</v>
      </c>
      <c r="C155" s="244" t="s">
        <v>16</v>
      </c>
      <c r="D155" s="244"/>
      <c r="E155" s="245" t="s">
        <v>443</v>
      </c>
      <c r="F155" s="245" t="s">
        <v>399</v>
      </c>
      <c r="G155" s="241" t="s">
        <v>112</v>
      </c>
      <c r="H155" s="246" t="s">
        <v>444</v>
      </c>
      <c r="I155" s="245"/>
      <c r="J155" s="245"/>
      <c r="K155" s="201">
        <v>0.9</v>
      </c>
    </row>
    <row r="156" spans="1:11" ht="51" customHeight="1" x14ac:dyDescent="0.2">
      <c r="A156" s="535" t="s">
        <v>8</v>
      </c>
      <c r="B156" s="535" t="s">
        <v>3</v>
      </c>
      <c r="C156" s="538" t="s">
        <v>16</v>
      </c>
      <c r="D156" s="541"/>
      <c r="E156" s="532" t="s">
        <v>445</v>
      </c>
      <c r="F156" s="532" t="s">
        <v>399</v>
      </c>
      <c r="G156" s="532" t="s">
        <v>112</v>
      </c>
      <c r="H156" s="239" t="s">
        <v>446</v>
      </c>
      <c r="I156" s="56"/>
      <c r="J156" s="193"/>
      <c r="K156" s="150">
        <v>0.7</v>
      </c>
    </row>
    <row r="157" spans="1:11" ht="45" x14ac:dyDescent="0.2">
      <c r="A157" s="536"/>
      <c r="B157" s="536"/>
      <c r="C157" s="539"/>
      <c r="D157" s="542"/>
      <c r="E157" s="533"/>
      <c r="F157" s="533"/>
      <c r="G157" s="533"/>
      <c r="H157" s="242" t="s">
        <v>447</v>
      </c>
      <c r="I157" s="432" t="s">
        <v>582</v>
      </c>
      <c r="J157" s="193"/>
      <c r="K157" s="150">
        <v>1</v>
      </c>
    </row>
    <row r="158" spans="1:11" ht="56.25" x14ac:dyDescent="0.2">
      <c r="A158" s="536"/>
      <c r="B158" s="536"/>
      <c r="C158" s="539"/>
      <c r="D158" s="542"/>
      <c r="E158" s="533"/>
      <c r="F158" s="533"/>
      <c r="G158" s="533"/>
      <c r="H158" s="242" t="s">
        <v>448</v>
      </c>
      <c r="I158" s="56" t="s">
        <v>454</v>
      </c>
      <c r="J158" s="193"/>
      <c r="K158" s="150">
        <v>0</v>
      </c>
    </row>
    <row r="159" spans="1:11" ht="101.25" x14ac:dyDescent="0.2">
      <c r="A159" s="536"/>
      <c r="B159" s="536"/>
      <c r="C159" s="539"/>
      <c r="D159" s="542"/>
      <c r="E159" s="533"/>
      <c r="F159" s="533"/>
      <c r="G159" s="533"/>
      <c r="H159" s="242" t="s">
        <v>449</v>
      </c>
      <c r="I159" s="56" t="s">
        <v>454</v>
      </c>
      <c r="J159" s="193"/>
      <c r="K159" s="150">
        <v>0</v>
      </c>
    </row>
    <row r="160" spans="1:11" ht="56.25" x14ac:dyDescent="0.2">
      <c r="A160" s="536"/>
      <c r="B160" s="536"/>
      <c r="C160" s="539"/>
      <c r="D160" s="542"/>
      <c r="E160" s="533"/>
      <c r="F160" s="533"/>
      <c r="G160" s="533"/>
      <c r="H160" s="242" t="s">
        <v>450</v>
      </c>
      <c r="I160" s="56" t="s">
        <v>583</v>
      </c>
      <c r="J160" s="193"/>
      <c r="K160" s="150">
        <v>1</v>
      </c>
    </row>
    <row r="161" spans="1:11" ht="45" x14ac:dyDescent="0.2">
      <c r="A161" s="536"/>
      <c r="B161" s="536"/>
      <c r="C161" s="539"/>
      <c r="D161" s="542"/>
      <c r="E161" s="533"/>
      <c r="F161" s="533"/>
      <c r="G161" s="533"/>
      <c r="H161" s="242" t="s">
        <v>451</v>
      </c>
      <c r="I161" s="56" t="s">
        <v>584</v>
      </c>
      <c r="J161" s="193"/>
      <c r="K161" s="150">
        <v>1</v>
      </c>
    </row>
    <row r="162" spans="1:11" ht="67.5" x14ac:dyDescent="0.2">
      <c r="A162" s="536"/>
      <c r="B162" s="536"/>
      <c r="C162" s="539"/>
      <c r="D162" s="542"/>
      <c r="E162" s="533"/>
      <c r="F162" s="533"/>
      <c r="G162" s="533"/>
      <c r="H162" s="242" t="s">
        <v>452</v>
      </c>
      <c r="I162" s="56" t="s">
        <v>585</v>
      </c>
      <c r="J162" s="193"/>
      <c r="K162" s="150">
        <v>1</v>
      </c>
    </row>
    <row r="163" spans="1:11" ht="56.25" x14ac:dyDescent="0.2">
      <c r="A163" s="537"/>
      <c r="B163" s="537"/>
      <c r="C163" s="540"/>
      <c r="D163" s="543"/>
      <c r="E163" s="534"/>
      <c r="F163" s="534"/>
      <c r="G163" s="534"/>
      <c r="H163" s="240" t="s">
        <v>453</v>
      </c>
      <c r="I163" s="56" t="s">
        <v>586</v>
      </c>
      <c r="J163" s="193"/>
      <c r="K163" s="150">
        <v>1</v>
      </c>
    </row>
    <row r="164" spans="1:11" ht="56.25" x14ac:dyDescent="0.2">
      <c r="A164" s="55" t="s">
        <v>8</v>
      </c>
      <c r="B164" s="55" t="s">
        <v>3</v>
      </c>
      <c r="C164" s="58" t="s">
        <v>16</v>
      </c>
      <c r="D164" s="59" t="s">
        <v>3</v>
      </c>
      <c r="E164" s="247" t="s">
        <v>455</v>
      </c>
      <c r="F164" s="60" t="s">
        <v>399</v>
      </c>
      <c r="G164" s="241" t="s">
        <v>112</v>
      </c>
      <c r="H164" s="248" t="s">
        <v>456</v>
      </c>
      <c r="I164" s="56" t="s">
        <v>587</v>
      </c>
      <c r="J164" s="194"/>
      <c r="K164" s="150">
        <v>1</v>
      </c>
    </row>
    <row r="165" spans="1:11" ht="70.5" customHeight="1" x14ac:dyDescent="0.2">
      <c r="A165" s="55" t="s">
        <v>8</v>
      </c>
      <c r="B165" s="55" t="s">
        <v>3</v>
      </c>
      <c r="C165" s="58" t="s">
        <v>16</v>
      </c>
      <c r="D165" s="59" t="s">
        <v>5</v>
      </c>
      <c r="E165" s="249" t="s">
        <v>425</v>
      </c>
      <c r="F165" s="60" t="s">
        <v>399</v>
      </c>
      <c r="G165" s="241" t="s">
        <v>112</v>
      </c>
      <c r="H165" s="247" t="s">
        <v>457</v>
      </c>
      <c r="I165" s="56" t="s">
        <v>588</v>
      </c>
      <c r="J165" s="195"/>
      <c r="K165" s="150">
        <v>1</v>
      </c>
    </row>
    <row r="166" spans="1:11" ht="70.5" customHeight="1" x14ac:dyDescent="0.2">
      <c r="A166" s="264" t="s">
        <v>8</v>
      </c>
      <c r="B166" s="264" t="s">
        <v>3</v>
      </c>
      <c r="C166" s="58" t="s">
        <v>16</v>
      </c>
      <c r="D166" s="59" t="s">
        <v>2</v>
      </c>
      <c r="E166" s="249" t="s">
        <v>484</v>
      </c>
      <c r="F166" s="60" t="s">
        <v>399</v>
      </c>
      <c r="G166" s="241" t="s">
        <v>112</v>
      </c>
      <c r="H166" s="263" t="s">
        <v>485</v>
      </c>
      <c r="I166" s="56" t="s">
        <v>589</v>
      </c>
      <c r="J166" s="195"/>
      <c r="K166" s="150">
        <v>1</v>
      </c>
    </row>
    <row r="167" spans="1:11" ht="70.5" customHeight="1" x14ac:dyDescent="0.2">
      <c r="A167" s="264" t="s">
        <v>8</v>
      </c>
      <c r="B167" s="264" t="s">
        <v>3</v>
      </c>
      <c r="C167" s="58" t="s">
        <v>16</v>
      </c>
      <c r="D167" s="59" t="s">
        <v>11</v>
      </c>
      <c r="E167" s="249" t="s">
        <v>486</v>
      </c>
      <c r="F167" s="60" t="s">
        <v>399</v>
      </c>
      <c r="G167" s="241" t="s">
        <v>112</v>
      </c>
      <c r="H167" s="241" t="s">
        <v>487</v>
      </c>
      <c r="I167" s="56" t="s">
        <v>590</v>
      </c>
      <c r="J167" s="195"/>
      <c r="K167" s="150">
        <v>1</v>
      </c>
    </row>
    <row r="168" spans="1:11" ht="70.5" customHeight="1" x14ac:dyDescent="0.2">
      <c r="A168" s="244" t="s">
        <v>8</v>
      </c>
      <c r="B168" s="244" t="s">
        <v>3</v>
      </c>
      <c r="C168" s="58" t="s">
        <v>17</v>
      </c>
      <c r="D168" s="59"/>
      <c r="E168" s="250" t="s">
        <v>458</v>
      </c>
      <c r="F168" s="60" t="s">
        <v>399</v>
      </c>
      <c r="G168" s="241" t="s">
        <v>112</v>
      </c>
      <c r="H168" s="250" t="s">
        <v>282</v>
      </c>
      <c r="I168" s="56" t="s">
        <v>483</v>
      </c>
      <c r="J168" s="61"/>
      <c r="K168" s="150">
        <v>0</v>
      </c>
    </row>
    <row r="169" spans="1:11" ht="104.25" customHeight="1" x14ac:dyDescent="0.2">
      <c r="A169" s="244" t="s">
        <v>8</v>
      </c>
      <c r="B169" s="244" t="s">
        <v>3</v>
      </c>
      <c r="C169" s="58" t="s">
        <v>18</v>
      </c>
      <c r="D169" s="59"/>
      <c r="E169" s="250" t="s">
        <v>459</v>
      </c>
      <c r="F169" s="60" t="s">
        <v>399</v>
      </c>
      <c r="G169" s="241" t="s">
        <v>112</v>
      </c>
      <c r="H169" s="250" t="s">
        <v>460</v>
      </c>
      <c r="I169" s="56" t="s">
        <v>591</v>
      </c>
      <c r="J169" s="61"/>
      <c r="K169" s="150">
        <v>1</v>
      </c>
    </row>
    <row r="170" spans="1:11" ht="104.25" customHeight="1" x14ac:dyDescent="0.2">
      <c r="A170" s="679" t="s">
        <v>8</v>
      </c>
      <c r="B170" s="679" t="s">
        <v>3</v>
      </c>
      <c r="C170" s="680" t="s">
        <v>16</v>
      </c>
      <c r="D170" s="681"/>
      <c r="E170" s="682" t="s">
        <v>427</v>
      </c>
      <c r="F170" s="683" t="s">
        <v>592</v>
      </c>
      <c r="G170" s="684" t="s">
        <v>112</v>
      </c>
      <c r="H170" s="682" t="s">
        <v>593</v>
      </c>
      <c r="I170" s="685" t="s">
        <v>594</v>
      </c>
      <c r="J170" s="432"/>
      <c r="K170" s="678">
        <v>1</v>
      </c>
    </row>
    <row r="171" spans="1:11" ht="104.25" customHeight="1" x14ac:dyDescent="0.2">
      <c r="A171" s="264"/>
      <c r="B171" s="264"/>
      <c r="C171" s="266"/>
      <c r="D171" s="267"/>
      <c r="E171" s="268"/>
      <c r="F171" s="269"/>
      <c r="G171" s="270"/>
      <c r="H171" s="271"/>
      <c r="I171" s="272"/>
      <c r="J171" s="273"/>
    </row>
    <row r="172" spans="1:11" x14ac:dyDescent="0.2">
      <c r="A172" s="55" t="s">
        <v>8</v>
      </c>
      <c r="B172" s="55" t="s">
        <v>5</v>
      </c>
      <c r="C172" s="55"/>
      <c r="D172" s="55"/>
      <c r="E172" s="529" t="s">
        <v>510</v>
      </c>
      <c r="F172" s="530"/>
      <c r="G172" s="530"/>
      <c r="H172" s="530"/>
      <c r="I172" s="530"/>
      <c r="J172" s="531"/>
      <c r="K172" s="202">
        <f>(K173+K179+K183+K189)/4</f>
        <v>1</v>
      </c>
    </row>
    <row r="173" spans="1:11" ht="62.25" customHeight="1" x14ac:dyDescent="0.2">
      <c r="A173" s="78" t="s">
        <v>8</v>
      </c>
      <c r="B173" s="78" t="s">
        <v>5</v>
      </c>
      <c r="C173" s="78" t="s">
        <v>16</v>
      </c>
      <c r="D173" s="78"/>
      <c r="E173" s="176" t="s">
        <v>461</v>
      </c>
      <c r="F173" s="80" t="s">
        <v>290</v>
      </c>
      <c r="G173" s="241" t="s">
        <v>112</v>
      </c>
      <c r="H173" s="251" t="s">
        <v>291</v>
      </c>
      <c r="I173" s="79"/>
      <c r="J173" s="195"/>
      <c r="K173" s="57">
        <f>(K174+K175+K176+K177+K178)/5</f>
        <v>1</v>
      </c>
    </row>
    <row r="174" spans="1:11" ht="169.5" customHeight="1" x14ac:dyDescent="0.2">
      <c r="A174" s="252" t="s">
        <v>8</v>
      </c>
      <c r="B174" s="252" t="s">
        <v>5</v>
      </c>
      <c r="C174" s="252" t="s">
        <v>16</v>
      </c>
      <c r="D174" s="252" t="s">
        <v>4</v>
      </c>
      <c r="E174" s="253" t="s">
        <v>292</v>
      </c>
      <c r="F174" s="254" t="s">
        <v>290</v>
      </c>
      <c r="G174" s="241" t="s">
        <v>112</v>
      </c>
      <c r="H174" s="255" t="s">
        <v>293</v>
      </c>
      <c r="I174" s="256" t="s">
        <v>511</v>
      </c>
      <c r="J174" s="257"/>
      <c r="K174" s="254">
        <v>1</v>
      </c>
    </row>
    <row r="175" spans="1:11" s="150" customFormat="1" ht="142.5" customHeight="1" x14ac:dyDescent="0.2">
      <c r="A175" s="81" t="s">
        <v>8</v>
      </c>
      <c r="B175" s="81" t="s">
        <v>5</v>
      </c>
      <c r="C175" s="81" t="s">
        <v>16</v>
      </c>
      <c r="D175" s="81" t="s">
        <v>3</v>
      </c>
      <c r="E175" s="56" t="s">
        <v>294</v>
      </c>
      <c r="F175" s="57" t="s">
        <v>290</v>
      </c>
      <c r="G175" s="241" t="s">
        <v>112</v>
      </c>
      <c r="H175" s="241" t="s">
        <v>462</v>
      </c>
      <c r="I175" s="302" t="s">
        <v>512</v>
      </c>
      <c r="J175" s="61"/>
      <c r="K175" s="57">
        <v>1</v>
      </c>
    </row>
    <row r="176" spans="1:11" ht="97.5" customHeight="1" x14ac:dyDescent="0.2">
      <c r="A176" s="258" t="s">
        <v>8</v>
      </c>
      <c r="B176" s="258" t="s">
        <v>5</v>
      </c>
      <c r="C176" s="258" t="s">
        <v>16</v>
      </c>
      <c r="D176" s="258" t="s">
        <v>5</v>
      </c>
      <c r="E176" s="259" t="s">
        <v>295</v>
      </c>
      <c r="F176" s="260" t="s">
        <v>290</v>
      </c>
      <c r="G176" s="241" t="s">
        <v>112</v>
      </c>
      <c r="H176" s="259" t="s">
        <v>296</v>
      </c>
      <c r="I176" s="261" t="s">
        <v>513</v>
      </c>
      <c r="J176" s="261"/>
      <c r="K176" s="260">
        <v>1</v>
      </c>
    </row>
    <row r="177" spans="1:11" ht="92.25" customHeight="1" x14ac:dyDescent="0.2">
      <c r="A177" s="81" t="s">
        <v>8</v>
      </c>
      <c r="B177" s="81" t="s">
        <v>5</v>
      </c>
      <c r="C177" s="81" t="s">
        <v>16</v>
      </c>
      <c r="D177" s="81" t="s">
        <v>2</v>
      </c>
      <c r="E177" s="56" t="s">
        <v>297</v>
      </c>
      <c r="F177" s="57" t="s">
        <v>290</v>
      </c>
      <c r="G177" s="241" t="s">
        <v>112</v>
      </c>
      <c r="H177" s="56" t="s">
        <v>298</v>
      </c>
      <c r="I177" s="301" t="s">
        <v>496</v>
      </c>
      <c r="J177" s="195"/>
      <c r="K177" s="76">
        <v>1</v>
      </c>
    </row>
    <row r="178" spans="1:11" ht="132" customHeight="1" x14ac:dyDescent="0.2">
      <c r="A178" s="81" t="s">
        <v>8</v>
      </c>
      <c r="B178" s="81" t="s">
        <v>5</v>
      </c>
      <c r="C178" s="81" t="s">
        <v>16</v>
      </c>
      <c r="D178" s="81" t="s">
        <v>11</v>
      </c>
      <c r="E178" s="56" t="s">
        <v>299</v>
      </c>
      <c r="F178" s="57" t="s">
        <v>290</v>
      </c>
      <c r="G178" s="241" t="s">
        <v>112</v>
      </c>
      <c r="H178" s="56" t="s">
        <v>300</v>
      </c>
      <c r="I178" s="301" t="s">
        <v>514</v>
      </c>
      <c r="J178" s="195"/>
      <c r="K178" s="57">
        <v>1</v>
      </c>
    </row>
    <row r="179" spans="1:11" ht="128.25" customHeight="1" x14ac:dyDescent="0.2">
      <c r="A179" s="78" t="s">
        <v>8</v>
      </c>
      <c r="B179" s="78" t="s">
        <v>5</v>
      </c>
      <c r="C179" s="78" t="s">
        <v>17</v>
      </c>
      <c r="D179" s="78"/>
      <c r="E179" s="82" t="s">
        <v>301</v>
      </c>
      <c r="F179" s="80" t="s">
        <v>302</v>
      </c>
      <c r="G179" s="241" t="s">
        <v>112</v>
      </c>
      <c r="H179" s="82" t="s">
        <v>303</v>
      </c>
      <c r="I179" s="82"/>
      <c r="J179" s="195"/>
      <c r="K179" s="203" t="s">
        <v>4</v>
      </c>
    </row>
    <row r="180" spans="1:11" ht="166.5" customHeight="1" x14ac:dyDescent="0.2">
      <c r="A180" s="81" t="s">
        <v>8</v>
      </c>
      <c r="B180" s="81" t="s">
        <v>5</v>
      </c>
      <c r="C180" s="81" t="s">
        <v>17</v>
      </c>
      <c r="D180" s="81" t="s">
        <v>4</v>
      </c>
      <c r="E180" s="56" t="s">
        <v>304</v>
      </c>
      <c r="F180" s="57" t="s">
        <v>302</v>
      </c>
      <c r="G180" s="241" t="s">
        <v>112</v>
      </c>
      <c r="H180" s="56" t="s">
        <v>305</v>
      </c>
      <c r="I180" s="301" t="s">
        <v>306</v>
      </c>
      <c r="J180" s="195"/>
      <c r="K180" s="203" t="s">
        <v>4</v>
      </c>
    </row>
    <row r="181" spans="1:11" ht="82.5" customHeight="1" x14ac:dyDescent="0.2">
      <c r="A181" s="81" t="s">
        <v>8</v>
      </c>
      <c r="B181" s="81" t="s">
        <v>5</v>
      </c>
      <c r="C181" s="81" t="s">
        <v>17</v>
      </c>
      <c r="D181" s="81" t="s">
        <v>3</v>
      </c>
      <c r="E181" s="56" t="s">
        <v>307</v>
      </c>
      <c r="F181" s="57" t="s">
        <v>302</v>
      </c>
      <c r="G181" s="241" t="s">
        <v>112</v>
      </c>
      <c r="H181" s="56" t="s">
        <v>308</v>
      </c>
      <c r="I181" s="301" t="s">
        <v>515</v>
      </c>
      <c r="J181" s="195"/>
      <c r="K181" s="57">
        <v>1</v>
      </c>
    </row>
    <row r="182" spans="1:11" ht="76.5" x14ac:dyDescent="0.2">
      <c r="A182" s="81" t="s">
        <v>8</v>
      </c>
      <c r="B182" s="81" t="s">
        <v>5</v>
      </c>
      <c r="C182" s="81" t="s">
        <v>17</v>
      </c>
      <c r="D182" s="81" t="s">
        <v>5</v>
      </c>
      <c r="E182" s="56" t="s">
        <v>309</v>
      </c>
      <c r="F182" s="57" t="s">
        <v>302</v>
      </c>
      <c r="G182" s="241" t="s">
        <v>112</v>
      </c>
      <c r="H182" s="56" t="s">
        <v>310</v>
      </c>
      <c r="I182" s="195" t="s">
        <v>311</v>
      </c>
      <c r="J182" s="195"/>
      <c r="K182" s="57">
        <v>0</v>
      </c>
    </row>
    <row r="183" spans="1:11" ht="72.75" customHeight="1" x14ac:dyDescent="0.2">
      <c r="A183" s="78" t="s">
        <v>8</v>
      </c>
      <c r="B183" s="78" t="s">
        <v>5</v>
      </c>
      <c r="C183" s="78" t="s">
        <v>18</v>
      </c>
      <c r="D183" s="78"/>
      <c r="E183" s="82" t="s">
        <v>312</v>
      </c>
      <c r="F183" s="80" t="s">
        <v>302</v>
      </c>
      <c r="G183" s="241" t="s">
        <v>112</v>
      </c>
      <c r="H183" s="82" t="s">
        <v>313</v>
      </c>
      <c r="I183" s="82" t="s">
        <v>313</v>
      </c>
      <c r="J183" s="197"/>
      <c r="K183" s="203">
        <f>SUM(K184+K185+K186+K187+K188)/5</f>
        <v>1</v>
      </c>
    </row>
    <row r="184" spans="1:11" ht="90.75" customHeight="1" x14ac:dyDescent="0.2">
      <c r="A184" s="81" t="s">
        <v>8</v>
      </c>
      <c r="B184" s="81" t="s">
        <v>5</v>
      </c>
      <c r="C184" s="81" t="s">
        <v>18</v>
      </c>
      <c r="D184" s="81" t="s">
        <v>4</v>
      </c>
      <c r="E184" s="56" t="s">
        <v>314</v>
      </c>
      <c r="F184" s="57" t="s">
        <v>302</v>
      </c>
      <c r="G184" s="241" t="s">
        <v>112</v>
      </c>
      <c r="H184" s="56" t="s">
        <v>315</v>
      </c>
      <c r="I184" s="301" t="s">
        <v>516</v>
      </c>
      <c r="J184" s="195"/>
      <c r="K184" s="57">
        <v>1</v>
      </c>
    </row>
    <row r="185" spans="1:11" ht="127.5" customHeight="1" x14ac:dyDescent="0.2">
      <c r="A185" s="81" t="s">
        <v>8</v>
      </c>
      <c r="B185" s="81" t="s">
        <v>5</v>
      </c>
      <c r="C185" s="81" t="s">
        <v>18</v>
      </c>
      <c r="D185" s="81" t="s">
        <v>3</v>
      </c>
      <c r="E185" s="56" t="s">
        <v>316</v>
      </c>
      <c r="F185" s="57" t="s">
        <v>302</v>
      </c>
      <c r="G185" s="241" t="s">
        <v>112</v>
      </c>
      <c r="H185" s="56" t="s">
        <v>317</v>
      </c>
      <c r="I185" s="301" t="s">
        <v>517</v>
      </c>
      <c r="J185" s="195"/>
      <c r="K185" s="203" t="s">
        <v>4</v>
      </c>
    </row>
    <row r="186" spans="1:11" ht="191.25" x14ac:dyDescent="0.2">
      <c r="A186" s="81" t="s">
        <v>8</v>
      </c>
      <c r="B186" s="81" t="s">
        <v>5</v>
      </c>
      <c r="C186" s="81" t="s">
        <v>18</v>
      </c>
      <c r="D186" s="81" t="s">
        <v>5</v>
      </c>
      <c r="E186" s="56" t="s">
        <v>318</v>
      </c>
      <c r="F186" s="57" t="s">
        <v>302</v>
      </c>
      <c r="G186" s="241" t="s">
        <v>112</v>
      </c>
      <c r="H186" s="56" t="s">
        <v>319</v>
      </c>
      <c r="I186" s="301" t="s">
        <v>497</v>
      </c>
      <c r="J186" s="195"/>
      <c r="K186" s="57">
        <v>1</v>
      </c>
    </row>
    <row r="187" spans="1:11" ht="172.5" customHeight="1" x14ac:dyDescent="0.2">
      <c r="A187" s="151">
        <v>9</v>
      </c>
      <c r="B187" s="151">
        <v>3</v>
      </c>
      <c r="C187" s="151">
        <v>3</v>
      </c>
      <c r="D187" s="151">
        <v>5</v>
      </c>
      <c r="E187" s="62" t="s">
        <v>320</v>
      </c>
      <c r="F187" s="57" t="s">
        <v>302</v>
      </c>
      <c r="G187" s="241" t="s">
        <v>112</v>
      </c>
      <c r="H187" s="56" t="s">
        <v>321</v>
      </c>
      <c r="I187" s="302" t="s">
        <v>498</v>
      </c>
      <c r="J187" s="196"/>
      <c r="K187" s="150">
        <v>1</v>
      </c>
    </row>
    <row r="188" spans="1:11" ht="237" customHeight="1" x14ac:dyDescent="0.2">
      <c r="A188" s="151">
        <v>9</v>
      </c>
      <c r="B188" s="151">
        <v>3</v>
      </c>
      <c r="C188" s="151">
        <v>3</v>
      </c>
      <c r="D188" s="151">
        <v>6</v>
      </c>
      <c r="E188" s="62" t="s">
        <v>322</v>
      </c>
      <c r="F188" s="57" t="s">
        <v>302</v>
      </c>
      <c r="G188" s="241" t="s">
        <v>112</v>
      </c>
      <c r="H188" s="56" t="s">
        <v>315</v>
      </c>
      <c r="I188" s="302" t="s">
        <v>499</v>
      </c>
      <c r="J188" s="196"/>
      <c r="K188" s="150">
        <v>1</v>
      </c>
    </row>
    <row r="189" spans="1:11" ht="157.5" customHeight="1" x14ac:dyDescent="0.2">
      <c r="A189" s="154">
        <v>9</v>
      </c>
      <c r="B189" s="154">
        <v>3</v>
      </c>
      <c r="C189" s="154">
        <v>4</v>
      </c>
      <c r="D189" s="154"/>
      <c r="E189" s="429" t="s">
        <v>323</v>
      </c>
      <c r="F189" s="83" t="s">
        <v>302</v>
      </c>
      <c r="G189" s="241" t="s">
        <v>112</v>
      </c>
      <c r="H189" s="428" t="s">
        <v>324</v>
      </c>
      <c r="I189" s="82"/>
      <c r="J189" s="198"/>
      <c r="K189" s="150">
        <f>SUM(K190:K193)/4</f>
        <v>1</v>
      </c>
    </row>
    <row r="190" spans="1:11" ht="189.75" customHeight="1" x14ac:dyDescent="0.2">
      <c r="A190" s="151">
        <v>9</v>
      </c>
      <c r="B190" s="151">
        <v>3</v>
      </c>
      <c r="C190" s="151">
        <v>4</v>
      </c>
      <c r="D190" s="151">
        <v>1</v>
      </c>
      <c r="E190" s="62" t="s">
        <v>325</v>
      </c>
      <c r="F190" s="57" t="s">
        <v>302</v>
      </c>
      <c r="G190" s="241" t="s">
        <v>112</v>
      </c>
      <c r="H190" s="56" t="s">
        <v>326</v>
      </c>
      <c r="I190" s="302" t="s">
        <v>518</v>
      </c>
      <c r="J190" s="196"/>
      <c r="K190" s="150">
        <v>1</v>
      </c>
    </row>
    <row r="191" spans="1:11" ht="66" customHeight="1" x14ac:dyDescent="0.2">
      <c r="A191" s="151">
        <v>9</v>
      </c>
      <c r="B191" s="151">
        <v>3</v>
      </c>
      <c r="C191" s="151">
        <v>4</v>
      </c>
      <c r="D191" s="151">
        <v>2</v>
      </c>
      <c r="E191" s="62" t="s">
        <v>327</v>
      </c>
      <c r="F191" s="57" t="s">
        <v>302</v>
      </c>
      <c r="G191" s="241" t="s">
        <v>112</v>
      </c>
      <c r="H191" s="56" t="s">
        <v>328</v>
      </c>
      <c r="I191" s="302" t="s">
        <v>519</v>
      </c>
      <c r="J191" s="196"/>
      <c r="K191" s="150">
        <v>1</v>
      </c>
    </row>
    <row r="192" spans="1:11" ht="108" customHeight="1" x14ac:dyDescent="0.2">
      <c r="A192" s="151">
        <v>9</v>
      </c>
      <c r="B192" s="151">
        <v>3</v>
      </c>
      <c r="C192" s="151">
        <v>4</v>
      </c>
      <c r="D192" s="151">
        <v>3</v>
      </c>
      <c r="E192" s="62" t="s">
        <v>329</v>
      </c>
      <c r="F192" s="57" t="s">
        <v>302</v>
      </c>
      <c r="G192" s="241" t="s">
        <v>112</v>
      </c>
      <c r="H192" s="56" t="s">
        <v>330</v>
      </c>
      <c r="I192" s="301" t="s">
        <v>520</v>
      </c>
      <c r="J192" s="195"/>
      <c r="K192" s="150">
        <v>1</v>
      </c>
    </row>
    <row r="193" spans="1:11" ht="106.5" customHeight="1" x14ac:dyDescent="0.2">
      <c r="A193" s="151">
        <v>9</v>
      </c>
      <c r="B193" s="151">
        <v>3</v>
      </c>
      <c r="C193" s="151">
        <v>4</v>
      </c>
      <c r="D193" s="151">
        <v>4</v>
      </c>
      <c r="E193" s="62" t="s">
        <v>331</v>
      </c>
      <c r="F193" s="57" t="s">
        <v>302</v>
      </c>
      <c r="G193" s="241" t="s">
        <v>112</v>
      </c>
      <c r="H193" s="56" t="s">
        <v>332</v>
      </c>
      <c r="I193" s="304" t="s">
        <v>521</v>
      </c>
      <c r="J193" s="195"/>
      <c r="K193" s="150">
        <v>1</v>
      </c>
    </row>
    <row r="194" spans="1:11" ht="120" customHeight="1" x14ac:dyDescent="0.2">
      <c r="A194" s="55" t="s">
        <v>8</v>
      </c>
      <c r="B194" s="55" t="s">
        <v>2</v>
      </c>
      <c r="C194" s="55"/>
      <c r="D194" s="55"/>
      <c r="E194" s="529" t="s">
        <v>495</v>
      </c>
      <c r="F194" s="530"/>
      <c r="G194" s="530"/>
      <c r="H194" s="530"/>
      <c r="I194" s="530"/>
      <c r="J194" s="531"/>
      <c r="K194" s="204">
        <v>1</v>
      </c>
    </row>
    <row r="195" spans="1:11" ht="51.75" customHeight="1" x14ac:dyDescent="0.2">
      <c r="A195" s="294" t="s">
        <v>8</v>
      </c>
      <c r="B195" s="294" t="s">
        <v>2</v>
      </c>
      <c r="C195" s="294" t="s">
        <v>16</v>
      </c>
      <c r="D195" s="294"/>
      <c r="E195" s="295" t="s">
        <v>491</v>
      </c>
      <c r="F195" s="293" t="s">
        <v>333</v>
      </c>
      <c r="G195" s="241" t="s">
        <v>112</v>
      </c>
      <c r="H195" s="293" t="s">
        <v>561</v>
      </c>
      <c r="I195" s="295" t="s">
        <v>492</v>
      </c>
      <c r="J195" s="295" t="s">
        <v>493</v>
      </c>
      <c r="K195" s="293">
        <v>1</v>
      </c>
    </row>
    <row r="196" spans="1:11" ht="89.25" x14ac:dyDescent="0.2">
      <c r="A196" s="294" t="s">
        <v>8</v>
      </c>
      <c r="B196" s="294" t="s">
        <v>2</v>
      </c>
      <c r="C196" s="294" t="s">
        <v>16</v>
      </c>
      <c r="D196" s="294" t="s">
        <v>4</v>
      </c>
      <c r="E196" s="298" t="s">
        <v>334</v>
      </c>
      <c r="F196" s="293" t="s">
        <v>333</v>
      </c>
      <c r="G196" s="241" t="s">
        <v>112</v>
      </c>
      <c r="H196" s="293" t="s">
        <v>561</v>
      </c>
      <c r="I196" s="295" t="s">
        <v>335</v>
      </c>
      <c r="J196" s="432" t="s">
        <v>570</v>
      </c>
      <c r="K196" s="293">
        <v>1</v>
      </c>
    </row>
    <row r="197" spans="1:11" ht="63.75" x14ac:dyDescent="0.2">
      <c r="A197" s="294" t="s">
        <v>8</v>
      </c>
      <c r="B197" s="294" t="s">
        <v>2</v>
      </c>
      <c r="C197" s="294" t="s">
        <v>16</v>
      </c>
      <c r="D197" s="294" t="s">
        <v>3</v>
      </c>
      <c r="E197" s="298" t="s">
        <v>336</v>
      </c>
      <c r="F197" s="293" t="s">
        <v>333</v>
      </c>
      <c r="G197" s="241" t="s">
        <v>112</v>
      </c>
      <c r="H197" s="293" t="s">
        <v>561</v>
      </c>
      <c r="I197" s="298" t="s">
        <v>337</v>
      </c>
      <c r="J197" s="432" t="s">
        <v>569</v>
      </c>
      <c r="K197" s="293">
        <v>1</v>
      </c>
    </row>
    <row r="198" spans="1:11" ht="63.75" x14ac:dyDescent="0.2">
      <c r="A198" s="294" t="s">
        <v>8</v>
      </c>
      <c r="B198" s="294" t="s">
        <v>2</v>
      </c>
      <c r="C198" s="294" t="s">
        <v>16</v>
      </c>
      <c r="D198" s="294" t="s">
        <v>5</v>
      </c>
      <c r="E198" s="298" t="s">
        <v>338</v>
      </c>
      <c r="F198" s="293" t="s">
        <v>333</v>
      </c>
      <c r="G198" s="241" t="s">
        <v>112</v>
      </c>
      <c r="H198" s="293" t="s">
        <v>561</v>
      </c>
      <c r="I198" s="298" t="s">
        <v>337</v>
      </c>
      <c r="J198" s="432" t="s">
        <v>339</v>
      </c>
      <c r="K198" s="293">
        <v>1</v>
      </c>
    </row>
    <row r="199" spans="1:11" ht="165.75" x14ac:dyDescent="0.2">
      <c r="A199" s="294" t="s">
        <v>8</v>
      </c>
      <c r="B199" s="294" t="s">
        <v>2</v>
      </c>
      <c r="C199" s="294" t="s">
        <v>16</v>
      </c>
      <c r="D199" s="294" t="s">
        <v>2</v>
      </c>
      <c r="E199" s="298" t="s">
        <v>340</v>
      </c>
      <c r="F199" s="293" t="s">
        <v>333</v>
      </c>
      <c r="G199" s="241" t="s">
        <v>112</v>
      </c>
      <c r="H199" s="293" t="s">
        <v>561</v>
      </c>
      <c r="I199" s="298" t="s">
        <v>341</v>
      </c>
      <c r="J199" s="432" t="s">
        <v>568</v>
      </c>
      <c r="K199" s="297">
        <v>1</v>
      </c>
    </row>
    <row r="200" spans="1:11" ht="140.25" x14ac:dyDescent="0.2">
      <c r="A200" s="294" t="s">
        <v>8</v>
      </c>
      <c r="B200" s="294" t="s">
        <v>2</v>
      </c>
      <c r="C200" s="294" t="s">
        <v>16</v>
      </c>
      <c r="D200" s="294" t="s">
        <v>11</v>
      </c>
      <c r="E200" s="298" t="s">
        <v>342</v>
      </c>
      <c r="F200" s="293" t="s">
        <v>333</v>
      </c>
      <c r="G200" s="241" t="s">
        <v>112</v>
      </c>
      <c r="H200" s="293" t="s">
        <v>561</v>
      </c>
      <c r="I200" s="298" t="s">
        <v>343</v>
      </c>
      <c r="J200" s="432" t="s">
        <v>567</v>
      </c>
      <c r="K200" s="293">
        <v>1</v>
      </c>
    </row>
    <row r="201" spans="1:11" ht="204" x14ac:dyDescent="0.2">
      <c r="A201" s="294" t="s">
        <v>8</v>
      </c>
      <c r="B201" s="294" t="s">
        <v>2</v>
      </c>
      <c r="C201" s="294" t="s">
        <v>16</v>
      </c>
      <c r="D201" s="294" t="s">
        <v>12</v>
      </c>
      <c r="E201" s="298" t="s">
        <v>494</v>
      </c>
      <c r="F201" s="293" t="s">
        <v>333</v>
      </c>
      <c r="G201" s="241" t="s">
        <v>112</v>
      </c>
      <c r="H201" s="293" t="s">
        <v>561</v>
      </c>
      <c r="I201" s="298" t="s">
        <v>344</v>
      </c>
      <c r="J201" s="432" t="s">
        <v>566</v>
      </c>
      <c r="K201" s="296" t="s">
        <v>4</v>
      </c>
    </row>
    <row r="202" spans="1:11" ht="89.25" x14ac:dyDescent="0.2">
      <c r="A202" s="294" t="s">
        <v>8</v>
      </c>
      <c r="B202" s="294" t="s">
        <v>2</v>
      </c>
      <c r="C202" s="294" t="s">
        <v>17</v>
      </c>
      <c r="D202" s="294"/>
      <c r="E202" s="298" t="s">
        <v>345</v>
      </c>
      <c r="F202" s="293" t="s">
        <v>333</v>
      </c>
      <c r="G202" s="241" t="s">
        <v>112</v>
      </c>
      <c r="H202" s="293" t="s">
        <v>561</v>
      </c>
      <c r="I202" s="298" t="s">
        <v>335</v>
      </c>
      <c r="J202" s="432" t="s">
        <v>565</v>
      </c>
      <c r="K202" s="293">
        <v>1</v>
      </c>
    </row>
    <row r="203" spans="1:11" ht="293.25" x14ac:dyDescent="0.2">
      <c r="A203" s="294" t="s">
        <v>8</v>
      </c>
      <c r="B203" s="294" t="s">
        <v>2</v>
      </c>
      <c r="C203" s="294" t="s">
        <v>17</v>
      </c>
      <c r="D203" s="294" t="s">
        <v>4</v>
      </c>
      <c r="E203" s="298" t="s">
        <v>346</v>
      </c>
      <c r="F203" s="293" t="s">
        <v>333</v>
      </c>
      <c r="G203" s="241" t="s">
        <v>112</v>
      </c>
      <c r="H203" s="293" t="s">
        <v>561</v>
      </c>
      <c r="I203" s="298" t="s">
        <v>347</v>
      </c>
      <c r="J203" s="432" t="s">
        <v>565</v>
      </c>
      <c r="K203" s="296" t="s">
        <v>4</v>
      </c>
    </row>
    <row r="204" spans="1:11" ht="51" x14ac:dyDescent="0.2">
      <c r="A204" s="294" t="s">
        <v>8</v>
      </c>
      <c r="B204" s="294" t="s">
        <v>2</v>
      </c>
      <c r="C204" s="294" t="s">
        <v>17</v>
      </c>
      <c r="D204" s="294" t="s">
        <v>3</v>
      </c>
      <c r="E204" s="298" t="s">
        <v>348</v>
      </c>
      <c r="F204" s="293" t="s">
        <v>333</v>
      </c>
      <c r="G204" s="241" t="s">
        <v>112</v>
      </c>
      <c r="H204" s="293" t="s">
        <v>561</v>
      </c>
      <c r="I204" s="298" t="s">
        <v>349</v>
      </c>
      <c r="J204" s="432" t="s">
        <v>564</v>
      </c>
      <c r="K204" s="293">
        <v>1</v>
      </c>
    </row>
    <row r="205" spans="1:11" ht="89.25" x14ac:dyDescent="0.2">
      <c r="A205" s="294" t="s">
        <v>8</v>
      </c>
      <c r="B205" s="294" t="s">
        <v>2</v>
      </c>
      <c r="C205" s="294" t="s">
        <v>18</v>
      </c>
      <c r="D205" s="294"/>
      <c r="E205" s="298" t="s">
        <v>350</v>
      </c>
      <c r="F205" s="293" t="s">
        <v>333</v>
      </c>
      <c r="G205" s="241" t="s">
        <v>112</v>
      </c>
      <c r="H205" s="293" t="s">
        <v>561</v>
      </c>
      <c r="I205" s="298" t="s">
        <v>351</v>
      </c>
      <c r="J205" s="432" t="s">
        <v>352</v>
      </c>
      <c r="K205" s="293">
        <v>1</v>
      </c>
    </row>
    <row r="206" spans="1:11" ht="89.25" x14ac:dyDescent="0.2">
      <c r="A206" s="294" t="s">
        <v>8</v>
      </c>
      <c r="B206" s="294" t="s">
        <v>2</v>
      </c>
      <c r="C206" s="294" t="s">
        <v>18</v>
      </c>
      <c r="D206" s="294" t="s">
        <v>4</v>
      </c>
      <c r="E206" s="298" t="s">
        <v>353</v>
      </c>
      <c r="F206" s="293" t="s">
        <v>333</v>
      </c>
      <c r="G206" s="241" t="s">
        <v>112</v>
      </c>
      <c r="H206" s="293" t="s">
        <v>561</v>
      </c>
      <c r="I206" s="298" t="s">
        <v>354</v>
      </c>
      <c r="J206" s="433" t="s">
        <v>563</v>
      </c>
      <c r="K206" s="293">
        <v>1</v>
      </c>
    </row>
    <row r="207" spans="1:11" ht="89.25" x14ac:dyDescent="0.2">
      <c r="A207" s="294" t="s">
        <v>8</v>
      </c>
      <c r="B207" s="294" t="s">
        <v>2</v>
      </c>
      <c r="C207" s="294" t="s">
        <v>18</v>
      </c>
      <c r="D207" s="294" t="s">
        <v>3</v>
      </c>
      <c r="E207" s="298" t="s">
        <v>355</v>
      </c>
      <c r="F207" s="293" t="s">
        <v>333</v>
      </c>
      <c r="G207" s="241" t="s">
        <v>112</v>
      </c>
      <c r="H207" s="293" t="s">
        <v>561</v>
      </c>
      <c r="I207" s="298" t="s">
        <v>356</v>
      </c>
      <c r="J207" s="432" t="s">
        <v>562</v>
      </c>
      <c r="K207" s="293">
        <v>1</v>
      </c>
    </row>
    <row r="208" spans="1:11" x14ac:dyDescent="0.2">
      <c r="K208" s="153"/>
    </row>
    <row r="209" spans="11:11" x14ac:dyDescent="0.2">
      <c r="K209" s="153"/>
    </row>
    <row r="210" spans="11:11" x14ac:dyDescent="0.2">
      <c r="K210" s="153"/>
    </row>
    <row r="211" spans="11:11" x14ac:dyDescent="0.2">
      <c r="K211" s="153"/>
    </row>
    <row r="212" spans="11:11" x14ac:dyDescent="0.2">
      <c r="K212" s="153"/>
    </row>
    <row r="213" spans="11:11" x14ac:dyDescent="0.2">
      <c r="K213" s="153"/>
    </row>
    <row r="214" spans="11:11" x14ac:dyDescent="0.2">
      <c r="K214" s="153"/>
    </row>
    <row r="215" spans="11:11" x14ac:dyDescent="0.2">
      <c r="K215" s="153"/>
    </row>
    <row r="216" spans="11:11" x14ac:dyDescent="0.2">
      <c r="K216" s="153"/>
    </row>
    <row r="217" spans="11:11" x14ac:dyDescent="0.2">
      <c r="K217" s="153"/>
    </row>
    <row r="218" spans="11:11" x14ac:dyDescent="0.2">
      <c r="K218" s="153"/>
    </row>
    <row r="219" spans="11:11" x14ac:dyDescent="0.2">
      <c r="K219" s="153"/>
    </row>
    <row r="220" spans="11:11" x14ac:dyDescent="0.2">
      <c r="K220" s="153"/>
    </row>
    <row r="221" spans="11:11" x14ac:dyDescent="0.2">
      <c r="K221" s="153"/>
    </row>
    <row r="222" spans="11:11" x14ac:dyDescent="0.2">
      <c r="K222" s="153"/>
    </row>
    <row r="223" spans="11:11" x14ac:dyDescent="0.2">
      <c r="K223" s="153"/>
    </row>
    <row r="224" spans="11:11" x14ac:dyDescent="0.2">
      <c r="K224" s="153"/>
    </row>
    <row r="225" spans="11:11" x14ac:dyDescent="0.2">
      <c r="K225" s="153"/>
    </row>
    <row r="226" spans="11:11" x14ac:dyDescent="0.2">
      <c r="K226" s="153"/>
    </row>
    <row r="227" spans="11:11" x14ac:dyDescent="0.2">
      <c r="K227" s="153"/>
    </row>
    <row r="228" spans="11:11" x14ac:dyDescent="0.2">
      <c r="K228" s="153"/>
    </row>
    <row r="229" spans="11:11" x14ac:dyDescent="0.2">
      <c r="K229" s="153"/>
    </row>
    <row r="230" spans="11:11" x14ac:dyDescent="0.2">
      <c r="K230" s="153"/>
    </row>
    <row r="231" spans="11:11" x14ac:dyDescent="0.2">
      <c r="K231" s="153"/>
    </row>
    <row r="232" spans="11:11" x14ac:dyDescent="0.2">
      <c r="K232" s="153"/>
    </row>
    <row r="233" spans="11:11" x14ac:dyDescent="0.2">
      <c r="K233" s="153"/>
    </row>
    <row r="234" spans="11:11" x14ac:dyDescent="0.2">
      <c r="K234" s="153"/>
    </row>
    <row r="235" spans="11:11" x14ac:dyDescent="0.2">
      <c r="K235" s="153"/>
    </row>
    <row r="236" spans="11:11" x14ac:dyDescent="0.2">
      <c r="K236" s="153"/>
    </row>
    <row r="237" spans="11:11" x14ac:dyDescent="0.2">
      <c r="K237" s="153"/>
    </row>
    <row r="238" spans="11:11" x14ac:dyDescent="0.2">
      <c r="K238" s="153"/>
    </row>
    <row r="239" spans="11:11" x14ac:dyDescent="0.2">
      <c r="K239" s="153"/>
    </row>
    <row r="240" spans="11:11" x14ac:dyDescent="0.2">
      <c r="K240" s="153"/>
    </row>
    <row r="241" spans="11:11" x14ac:dyDescent="0.2">
      <c r="K241" s="153"/>
    </row>
    <row r="242" spans="11:11" x14ac:dyDescent="0.2">
      <c r="K242" s="153"/>
    </row>
    <row r="243" spans="11:11" x14ac:dyDescent="0.2">
      <c r="K243" s="153"/>
    </row>
    <row r="244" spans="11:11" x14ac:dyDescent="0.2">
      <c r="K244" s="153"/>
    </row>
    <row r="245" spans="11:11" x14ac:dyDescent="0.2">
      <c r="K245" s="153"/>
    </row>
    <row r="246" spans="11:11" x14ac:dyDescent="0.2">
      <c r="K246" s="153"/>
    </row>
    <row r="247" spans="11:11" x14ac:dyDescent="0.2">
      <c r="K247" s="153"/>
    </row>
    <row r="248" spans="11:11" x14ac:dyDescent="0.2">
      <c r="K248" s="153"/>
    </row>
    <row r="249" spans="11:11" x14ac:dyDescent="0.2">
      <c r="K249" s="153"/>
    </row>
    <row r="250" spans="11:11" x14ac:dyDescent="0.2">
      <c r="K250" s="153"/>
    </row>
    <row r="251" spans="11:11" x14ac:dyDescent="0.2">
      <c r="K251" s="153"/>
    </row>
    <row r="252" spans="11:11" x14ac:dyDescent="0.2">
      <c r="K252" s="153"/>
    </row>
    <row r="253" spans="11:11" x14ac:dyDescent="0.2">
      <c r="K253" s="153"/>
    </row>
    <row r="254" spans="11:11" x14ac:dyDescent="0.2">
      <c r="K254" s="153"/>
    </row>
    <row r="255" spans="11:11" x14ac:dyDescent="0.2">
      <c r="K255" s="153"/>
    </row>
    <row r="256" spans="11:11" x14ac:dyDescent="0.2">
      <c r="K256" s="153"/>
    </row>
    <row r="257" spans="11:11" x14ac:dyDescent="0.2">
      <c r="K257" s="153"/>
    </row>
    <row r="258" spans="11:11" x14ac:dyDescent="0.2">
      <c r="K258" s="243"/>
    </row>
  </sheetData>
  <mergeCells count="166">
    <mergeCell ref="E194:J194"/>
    <mergeCell ref="E156:E163"/>
    <mergeCell ref="A156:A163"/>
    <mergeCell ref="B156:B163"/>
    <mergeCell ref="C156:C163"/>
    <mergeCell ref="D156:D163"/>
    <mergeCell ref="F156:F163"/>
    <mergeCell ref="G156:G163"/>
    <mergeCell ref="H117:H119"/>
    <mergeCell ref="E154:J154"/>
    <mergeCell ref="E172:J172"/>
    <mergeCell ref="J120:J121"/>
    <mergeCell ref="A120:A121"/>
    <mergeCell ref="B120:B121"/>
    <mergeCell ref="C120:C121"/>
    <mergeCell ref="D120:D121"/>
    <mergeCell ref="E120:E121"/>
    <mergeCell ref="F120:F121"/>
    <mergeCell ref="E131:J131"/>
    <mergeCell ref="J129:J130"/>
    <mergeCell ref="I129:I130"/>
    <mergeCell ref="H129:H130"/>
    <mergeCell ref="G129:G130"/>
    <mergeCell ref="F129:F130"/>
    <mergeCell ref="E129:E130"/>
    <mergeCell ref="D129:D130"/>
    <mergeCell ref="C129:C130"/>
    <mergeCell ref="B129:B130"/>
    <mergeCell ref="A129:A130"/>
    <mergeCell ref="H120:H121"/>
    <mergeCell ref="G120:G121"/>
    <mergeCell ref="J117:J119"/>
    <mergeCell ref="I111:I112"/>
    <mergeCell ref="J111:J112"/>
    <mergeCell ref="A114:A115"/>
    <mergeCell ref="B114:B115"/>
    <mergeCell ref="C114:C115"/>
    <mergeCell ref="D114:D115"/>
    <mergeCell ref="E114:E115"/>
    <mergeCell ref="G114:G115"/>
    <mergeCell ref="H114:H115"/>
    <mergeCell ref="I114:I115"/>
    <mergeCell ref="J114:J115"/>
    <mergeCell ref="H111:H112"/>
    <mergeCell ref="G111:G112"/>
    <mergeCell ref="F111:F112"/>
    <mergeCell ref="E111:E112"/>
    <mergeCell ref="D111:D112"/>
    <mergeCell ref="C111:C112"/>
    <mergeCell ref="B111:B112"/>
    <mergeCell ref="A111:A112"/>
    <mergeCell ref="A117:A119"/>
    <mergeCell ref="B117:B119"/>
    <mergeCell ref="C117:C119"/>
    <mergeCell ref="D117:D119"/>
    <mergeCell ref="H104:H105"/>
    <mergeCell ref="J104:J105"/>
    <mergeCell ref="A104:A105"/>
    <mergeCell ref="G104:G105"/>
    <mergeCell ref="F104:F105"/>
    <mergeCell ref="E104:E105"/>
    <mergeCell ref="D104:D105"/>
    <mergeCell ref="C104:C105"/>
    <mergeCell ref="B104:B105"/>
    <mergeCell ref="E117:E119"/>
    <mergeCell ref="F117:F119"/>
    <mergeCell ref="G117:G119"/>
    <mergeCell ref="G99:G103"/>
    <mergeCell ref="H99:H103"/>
    <mergeCell ref="J99:J103"/>
    <mergeCell ref="A99:A103"/>
    <mergeCell ref="B99:B103"/>
    <mergeCell ref="C99:C103"/>
    <mergeCell ref="D99:D103"/>
    <mergeCell ref="E99:E103"/>
    <mergeCell ref="F99:F103"/>
    <mergeCell ref="A96:A98"/>
    <mergeCell ref="B96:B98"/>
    <mergeCell ref="C96:C98"/>
    <mergeCell ref="D96:D98"/>
    <mergeCell ref="E96:E98"/>
    <mergeCell ref="F96:F98"/>
    <mergeCell ref="G96:G98"/>
    <mergeCell ref="H96:H98"/>
    <mergeCell ref="J96:J98"/>
    <mergeCell ref="A91:A95"/>
    <mergeCell ref="B91:B95"/>
    <mergeCell ref="C91:C95"/>
    <mergeCell ref="D91:D95"/>
    <mergeCell ref="E91:E95"/>
    <mergeCell ref="F91:F95"/>
    <mergeCell ref="G91:G95"/>
    <mergeCell ref="H91:H95"/>
    <mergeCell ref="J91:J95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F70:F71"/>
    <mergeCell ref="G70:G71"/>
    <mergeCell ref="H70:H71"/>
    <mergeCell ref="I70:I71"/>
    <mergeCell ref="G72:G73"/>
    <mergeCell ref="H72:H73"/>
    <mergeCell ref="I72:I73"/>
    <mergeCell ref="J41:J44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A41:A44"/>
    <mergeCell ref="B41:B44"/>
    <mergeCell ref="C41:C44"/>
    <mergeCell ref="D41:D44"/>
    <mergeCell ref="E41:E44"/>
    <mergeCell ref="F41:F44"/>
    <mergeCell ref="G41:G44"/>
    <mergeCell ref="H23:H24"/>
    <mergeCell ref="I23:I24"/>
    <mergeCell ref="J23:J24"/>
    <mergeCell ref="H41:H44"/>
    <mergeCell ref="I41:I44"/>
    <mergeCell ref="A26:A28"/>
    <mergeCell ref="B26:B28"/>
    <mergeCell ref="C26:C28"/>
    <mergeCell ref="D26:D28"/>
    <mergeCell ref="E26:E28"/>
    <mergeCell ref="G26:G28"/>
    <mergeCell ref="H26:H28"/>
    <mergeCell ref="F26:F28"/>
    <mergeCell ref="J70:J71"/>
    <mergeCell ref="K70:K71"/>
    <mergeCell ref="K23:K24"/>
    <mergeCell ref="K26:K28"/>
    <mergeCell ref="H1:I1"/>
    <mergeCell ref="A2:I2"/>
    <mergeCell ref="A3:D3"/>
    <mergeCell ref="E3:E4"/>
    <mergeCell ref="F3:F4"/>
    <mergeCell ref="G3:G4"/>
    <mergeCell ref="H3:H4"/>
    <mergeCell ref="I3:I4"/>
    <mergeCell ref="J3:J4"/>
    <mergeCell ref="J26:J28"/>
    <mergeCell ref="I26:I28"/>
    <mergeCell ref="E5:J5"/>
    <mergeCell ref="E6:J6"/>
    <mergeCell ref="A23:A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paperSize="9" scale="92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J16" sqref="J16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3" max="13" width="16.42578125" customWidth="1"/>
  </cols>
  <sheetData>
    <row r="1" spans="1:13" ht="12.75" customHeight="1" x14ac:dyDescent="0.2">
      <c r="A1" s="2"/>
      <c r="B1" s="2"/>
      <c r="C1" s="2"/>
      <c r="D1" s="2"/>
      <c r="E1" s="2"/>
      <c r="F1" s="2"/>
      <c r="G1" s="2"/>
      <c r="H1" s="557" t="s">
        <v>13</v>
      </c>
      <c r="I1" s="557"/>
      <c r="J1" s="557"/>
      <c r="K1" s="557"/>
      <c r="L1" s="558"/>
      <c r="M1" s="558"/>
    </row>
    <row r="2" spans="1:13" x14ac:dyDescent="0.2">
      <c r="A2" s="2"/>
      <c r="B2" s="2"/>
      <c r="C2" s="2"/>
      <c r="D2" s="2"/>
      <c r="E2" s="2"/>
      <c r="F2" s="2"/>
      <c r="G2" s="2"/>
      <c r="H2" s="558"/>
      <c r="I2" s="558"/>
      <c r="J2" s="558"/>
      <c r="K2" s="558"/>
      <c r="L2" s="558"/>
      <c r="M2" s="558"/>
    </row>
    <row r="3" spans="1:13" ht="1.5" customHeight="1" x14ac:dyDescent="0.2">
      <c r="A3" s="2"/>
      <c r="B3" s="2"/>
      <c r="C3" s="2"/>
      <c r="D3" s="2"/>
      <c r="E3" s="2"/>
      <c r="F3" s="2"/>
      <c r="G3" s="2"/>
      <c r="H3" s="558"/>
      <c r="I3" s="558"/>
      <c r="J3" s="558"/>
      <c r="K3" s="558"/>
      <c r="L3" s="558"/>
      <c r="M3" s="558"/>
    </row>
    <row r="4" spans="1:13" hidden="1" x14ac:dyDescent="0.2">
      <c r="A4" s="2"/>
      <c r="B4" s="2"/>
      <c r="C4" s="2"/>
      <c r="D4" s="2"/>
      <c r="E4" s="2"/>
      <c r="F4" s="2"/>
      <c r="G4" s="2"/>
      <c r="H4" s="558"/>
      <c r="I4" s="558"/>
      <c r="J4" s="558"/>
      <c r="K4" s="558"/>
      <c r="L4" s="558"/>
      <c r="M4" s="558"/>
    </row>
    <row r="5" spans="1:13" ht="1.5" customHeight="1" x14ac:dyDescent="0.2">
      <c r="A5" s="2"/>
      <c r="B5" s="2"/>
      <c r="C5" s="2"/>
      <c r="D5" s="2"/>
      <c r="E5" s="2"/>
      <c r="F5" s="2"/>
      <c r="G5" s="2"/>
      <c r="H5" s="558"/>
      <c r="I5" s="558"/>
      <c r="J5" s="558"/>
      <c r="K5" s="558"/>
      <c r="L5" s="558"/>
      <c r="M5" s="558"/>
    </row>
    <row r="6" spans="1:13" hidden="1" x14ac:dyDescent="0.2">
      <c r="A6" s="2"/>
      <c r="B6" s="2"/>
      <c r="C6" s="2"/>
      <c r="D6" s="2"/>
      <c r="E6" s="2"/>
      <c r="F6" s="2"/>
      <c r="G6" s="2"/>
      <c r="H6" s="558"/>
      <c r="I6" s="558"/>
      <c r="J6" s="558"/>
      <c r="K6" s="558"/>
      <c r="L6" s="558"/>
      <c r="M6" s="558"/>
    </row>
    <row r="7" spans="1:13" ht="15" x14ac:dyDescent="0.2">
      <c r="A7" s="563" t="s">
        <v>200</v>
      </c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</row>
    <row r="8" spans="1:13" x14ac:dyDescent="0.2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561" t="s">
        <v>186</v>
      </c>
      <c r="B9" s="561"/>
      <c r="C9" s="553" t="s">
        <v>201</v>
      </c>
      <c r="D9" s="553" t="s">
        <v>202</v>
      </c>
      <c r="E9" s="559" t="s">
        <v>203</v>
      </c>
      <c r="F9" s="560"/>
      <c r="G9" s="560"/>
      <c r="H9" s="560"/>
      <c r="I9" s="686"/>
      <c r="J9" s="686"/>
      <c r="K9" s="686"/>
      <c r="L9" s="560"/>
      <c r="M9" s="553" t="s">
        <v>204</v>
      </c>
    </row>
    <row r="10" spans="1:13" ht="32.25" customHeight="1" x14ac:dyDescent="0.2">
      <c r="A10" s="562"/>
      <c r="B10" s="562"/>
      <c r="C10" s="554" t="s">
        <v>205</v>
      </c>
      <c r="D10" s="554" t="s">
        <v>202</v>
      </c>
      <c r="E10" s="553">
        <v>2021</v>
      </c>
      <c r="F10" s="553">
        <v>2022</v>
      </c>
      <c r="G10" s="553">
        <v>2023</v>
      </c>
      <c r="H10" s="553">
        <v>2023</v>
      </c>
      <c r="I10" s="689">
        <v>2025</v>
      </c>
      <c r="J10" s="689">
        <v>2026</v>
      </c>
      <c r="K10" s="689">
        <v>2027</v>
      </c>
      <c r="L10" s="553">
        <v>2028</v>
      </c>
      <c r="M10" s="554" t="s">
        <v>193</v>
      </c>
    </row>
    <row r="11" spans="1:13" ht="30.75" customHeight="1" x14ac:dyDescent="0.2">
      <c r="A11" s="4" t="s">
        <v>197</v>
      </c>
      <c r="B11" s="4" t="s">
        <v>191</v>
      </c>
      <c r="C11" s="554"/>
      <c r="D11" s="554"/>
      <c r="E11" s="554"/>
      <c r="F11" s="554"/>
      <c r="G11" s="554"/>
      <c r="H11" s="554"/>
      <c r="I11" s="690"/>
      <c r="J11" s="690"/>
      <c r="K11" s="690"/>
      <c r="L11" s="554"/>
      <c r="M11" s="554"/>
    </row>
    <row r="12" spans="1:13" ht="14.25" customHeight="1" x14ac:dyDescent="0.2">
      <c r="A12" s="14" t="s">
        <v>8</v>
      </c>
      <c r="B12" s="15"/>
      <c r="C12" s="555" t="s">
        <v>9</v>
      </c>
      <c r="D12" s="556"/>
      <c r="E12" s="556"/>
      <c r="F12" s="556"/>
      <c r="G12" s="556"/>
      <c r="H12" s="556"/>
      <c r="I12" s="687"/>
      <c r="J12" s="687"/>
      <c r="K12" s="687"/>
      <c r="L12" s="556"/>
      <c r="M12" s="556"/>
    </row>
    <row r="13" spans="1:13" ht="14.25" customHeight="1" x14ac:dyDescent="0.2">
      <c r="A13" s="14"/>
      <c r="B13" s="15"/>
      <c r="C13" s="16"/>
      <c r="D13" s="17"/>
      <c r="E13" s="17"/>
      <c r="F13" s="17"/>
      <c r="G13" s="17"/>
      <c r="H13" s="17"/>
      <c r="I13" s="688"/>
      <c r="J13" s="688"/>
      <c r="K13" s="688"/>
      <c r="L13" s="17"/>
      <c r="M13" s="17"/>
    </row>
    <row r="14" spans="1:13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">
      <c r="A17" s="552" t="s">
        <v>267</v>
      </c>
      <c r="B17" s="552"/>
      <c r="C17" s="552"/>
      <c r="D17" s="552"/>
      <c r="E17" s="552"/>
      <c r="F17" s="552"/>
      <c r="G17" s="552"/>
      <c r="H17" s="552"/>
      <c r="I17" s="552"/>
      <c r="J17" s="552"/>
      <c r="K17" s="552"/>
      <c r="L17" s="552"/>
      <c r="M17" s="552"/>
    </row>
    <row r="18" spans="1:13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</sheetData>
  <mergeCells count="17">
    <mergeCell ref="K10:K11"/>
    <mergeCell ref="A17:M17"/>
    <mergeCell ref="F10:F11"/>
    <mergeCell ref="C12:M12"/>
    <mergeCell ref="C9:C11"/>
    <mergeCell ref="H1:M6"/>
    <mergeCell ref="G10:G11"/>
    <mergeCell ref="L10:L11"/>
    <mergeCell ref="H10:H11"/>
    <mergeCell ref="E9:L9"/>
    <mergeCell ref="A9:B10"/>
    <mergeCell ref="A7:M7"/>
    <mergeCell ref="D9:D11"/>
    <mergeCell ref="M9:M11"/>
    <mergeCell ref="E10:E11"/>
    <mergeCell ref="I10:I11"/>
    <mergeCell ref="J10:J1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I1" sqref="I1:O6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  <col min="14" max="14" width="7.710937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566" t="s">
        <v>14</v>
      </c>
      <c r="J1" s="567"/>
      <c r="K1" s="567"/>
      <c r="L1" s="567"/>
      <c r="M1" s="567"/>
      <c r="N1" s="567"/>
      <c r="O1" s="476"/>
    </row>
    <row r="2" spans="1:15" x14ac:dyDescent="0.2">
      <c r="A2" s="2"/>
      <c r="B2" s="2"/>
      <c r="C2" s="2"/>
      <c r="D2" s="2"/>
      <c r="E2" s="2"/>
      <c r="F2" s="2"/>
      <c r="G2" s="2"/>
      <c r="H2" s="2"/>
      <c r="I2" s="567"/>
      <c r="J2" s="567"/>
      <c r="K2" s="567"/>
      <c r="L2" s="567"/>
      <c r="M2" s="567"/>
      <c r="N2" s="567"/>
      <c r="O2" s="476"/>
    </row>
    <row r="3" spans="1:15" ht="0.75" customHeight="1" x14ac:dyDescent="0.2">
      <c r="A3" s="2"/>
      <c r="B3" s="2"/>
      <c r="C3" s="2"/>
      <c r="D3" s="2"/>
      <c r="E3" s="2"/>
      <c r="F3" s="2"/>
      <c r="G3" s="2"/>
      <c r="H3" s="2"/>
      <c r="I3" s="567"/>
      <c r="J3" s="567"/>
      <c r="K3" s="567"/>
      <c r="L3" s="567"/>
      <c r="M3" s="567"/>
      <c r="N3" s="567"/>
      <c r="O3" s="476"/>
    </row>
    <row r="4" spans="1:15" ht="5.25" hidden="1" customHeight="1" x14ac:dyDescent="0.2">
      <c r="A4" s="2"/>
      <c r="B4" s="2"/>
      <c r="C4" s="2"/>
      <c r="D4" s="2"/>
      <c r="E4" s="2"/>
      <c r="F4" s="2"/>
      <c r="G4" s="2"/>
      <c r="H4" s="2"/>
      <c r="I4" s="567"/>
      <c r="J4" s="567"/>
      <c r="K4" s="567"/>
      <c r="L4" s="567"/>
      <c r="M4" s="567"/>
      <c r="N4" s="567"/>
      <c r="O4" s="476"/>
    </row>
    <row r="5" spans="1:15" ht="3.75" hidden="1" customHeight="1" x14ac:dyDescent="0.2">
      <c r="A5" s="2"/>
      <c r="B5" s="2"/>
      <c r="C5" s="2"/>
      <c r="D5" s="2"/>
      <c r="E5" s="2"/>
      <c r="F5" s="2"/>
      <c r="G5" s="2"/>
      <c r="H5" s="2"/>
      <c r="I5" s="567"/>
      <c r="J5" s="567"/>
      <c r="K5" s="567"/>
      <c r="L5" s="567"/>
      <c r="M5" s="567"/>
      <c r="N5" s="567"/>
      <c r="O5" s="476"/>
    </row>
    <row r="6" spans="1:15" ht="12.75" hidden="1" customHeight="1" x14ac:dyDescent="0.2">
      <c r="A6" s="2"/>
      <c r="B6" s="2"/>
      <c r="C6" s="2"/>
      <c r="D6" s="2"/>
      <c r="E6" s="2"/>
      <c r="F6" s="2"/>
      <c r="G6" s="2"/>
      <c r="H6" s="2"/>
      <c r="I6" s="567"/>
      <c r="J6" s="567"/>
      <c r="K6" s="567"/>
      <c r="L6" s="567"/>
      <c r="M6" s="567"/>
      <c r="N6" s="567"/>
      <c r="O6" s="476"/>
    </row>
    <row r="7" spans="1:15" x14ac:dyDescent="0.2">
      <c r="A7" s="565" t="s">
        <v>262</v>
      </c>
      <c r="B7" s="565"/>
      <c r="C7" s="565"/>
      <c r="D7" s="565"/>
      <c r="E7" s="565"/>
      <c r="F7" s="565"/>
      <c r="G7" s="565"/>
      <c r="H7" s="565"/>
      <c r="I7" s="565"/>
      <c r="J7" s="565"/>
      <c r="K7" s="565"/>
    </row>
    <row r="8" spans="1:15" x14ac:dyDescent="0.2">
      <c r="A8" s="2"/>
      <c r="B8" s="2"/>
      <c r="C8" s="2"/>
      <c r="D8" s="2"/>
      <c r="E8" s="3"/>
      <c r="F8" s="3"/>
      <c r="G8" s="3"/>
      <c r="H8" s="3"/>
      <c r="I8" s="3"/>
      <c r="J8" s="3"/>
      <c r="K8" s="3"/>
    </row>
    <row r="11" spans="1:15" x14ac:dyDescent="0.2">
      <c r="A11" s="5" t="s">
        <v>263</v>
      </c>
    </row>
  </sheetData>
  <mergeCells count="2">
    <mergeCell ref="A7:K7"/>
    <mergeCell ref="I1:O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451"/>
  <sheetViews>
    <sheetView topLeftCell="A85" zoomScale="120" zoomScaleNormal="120" workbookViewId="0">
      <selection activeCell="N92" sqref="N92"/>
    </sheetView>
  </sheetViews>
  <sheetFormatPr defaultRowHeight="12.75" x14ac:dyDescent="0.2"/>
  <cols>
    <col min="1" max="1" width="3.140625" customWidth="1"/>
    <col min="2" max="2" width="2.85546875" customWidth="1"/>
    <col min="3" max="3" width="4.140625" customWidth="1"/>
    <col min="4" max="4" width="3.5703125" customWidth="1"/>
    <col min="5" max="5" width="27.85546875" customWidth="1"/>
    <col min="6" max="6" width="25.85546875" customWidth="1"/>
    <col min="7" max="7" width="4.85546875" customWidth="1"/>
    <col min="8" max="8" width="4.28515625" customWidth="1"/>
    <col min="9" max="9" width="4.140625" customWidth="1"/>
    <col min="10" max="10" width="9.42578125" customWidth="1"/>
    <col min="11" max="11" width="7.140625" customWidth="1"/>
    <col min="12" max="12" width="8.42578125" style="215" customWidth="1"/>
    <col min="13" max="14" width="9" style="215" customWidth="1"/>
    <col min="15" max="1013" width="9" customWidth="1"/>
  </cols>
  <sheetData>
    <row r="1" spans="1:14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4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416"/>
    </row>
    <row r="3" spans="1:14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4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4" x14ac:dyDescent="0.2">
      <c r="A5" s="12"/>
      <c r="B5" s="12"/>
      <c r="C5" s="12"/>
      <c r="D5" s="307"/>
      <c r="E5" s="307"/>
      <c r="F5" s="307"/>
      <c r="G5" s="307"/>
      <c r="H5" s="307"/>
      <c r="I5" s="307"/>
      <c r="J5" s="307"/>
      <c r="K5" s="307"/>
    </row>
    <row r="6" spans="1:14" x14ac:dyDescent="0.2">
      <c r="A6" s="12"/>
      <c r="B6" s="12"/>
      <c r="C6" s="12"/>
      <c r="D6" s="307"/>
      <c r="E6" s="307"/>
      <c r="F6" s="307"/>
      <c r="G6" s="307"/>
      <c r="H6" s="307"/>
      <c r="I6" s="307"/>
      <c r="J6" s="307"/>
      <c r="K6" s="307"/>
    </row>
    <row r="7" spans="1:14" x14ac:dyDescent="0.2">
      <c r="A7" s="598" t="s">
        <v>186</v>
      </c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</row>
    <row r="8" spans="1:14" ht="41.25" customHeight="1" x14ac:dyDescent="0.2">
      <c r="A8" s="597" t="s">
        <v>186</v>
      </c>
      <c r="B8" s="597"/>
      <c r="C8" s="597"/>
      <c r="D8" s="597"/>
      <c r="E8" s="597" t="s">
        <v>206</v>
      </c>
      <c r="F8" s="597" t="s">
        <v>207</v>
      </c>
      <c r="G8" s="597" t="s">
        <v>208</v>
      </c>
      <c r="H8" s="597"/>
      <c r="I8" s="597"/>
      <c r="J8" s="597"/>
      <c r="K8" s="597"/>
      <c r="L8" s="599" t="s">
        <v>559</v>
      </c>
      <c r="M8" s="600"/>
      <c r="N8" s="431" t="s">
        <v>241</v>
      </c>
    </row>
    <row r="9" spans="1:14" ht="24" x14ac:dyDescent="0.2">
      <c r="A9" s="308" t="s">
        <v>197</v>
      </c>
      <c r="B9" s="308" t="s">
        <v>191</v>
      </c>
      <c r="C9" s="308" t="s">
        <v>194</v>
      </c>
      <c r="D9" s="308" t="s">
        <v>195</v>
      </c>
      <c r="E9" s="597" t="s">
        <v>202</v>
      </c>
      <c r="F9" s="597"/>
      <c r="G9" s="309" t="s">
        <v>209</v>
      </c>
      <c r="H9" s="309" t="s">
        <v>210</v>
      </c>
      <c r="I9" s="309" t="s">
        <v>211</v>
      </c>
      <c r="J9" s="309" t="s">
        <v>212</v>
      </c>
      <c r="K9" s="309" t="s">
        <v>213</v>
      </c>
      <c r="L9" s="310">
        <v>2024</v>
      </c>
      <c r="M9" s="306"/>
      <c r="N9" s="306"/>
    </row>
    <row r="10" spans="1:14" x14ac:dyDescent="0.2">
      <c r="A10" s="311" t="s">
        <v>8</v>
      </c>
      <c r="B10" s="312"/>
      <c r="C10" s="312"/>
      <c r="D10" s="312"/>
      <c r="E10" s="312" t="s">
        <v>9</v>
      </c>
      <c r="F10" s="312" t="s">
        <v>214</v>
      </c>
      <c r="G10" s="311"/>
      <c r="H10" s="311"/>
      <c r="I10" s="311"/>
      <c r="J10" s="311"/>
      <c r="K10" s="311"/>
      <c r="L10" s="313">
        <f>L11+L48+L83+L92</f>
        <v>166544.69999999998</v>
      </c>
      <c r="M10" s="424">
        <v>166191</v>
      </c>
      <c r="N10" s="421">
        <f>M10/L10*100</f>
        <v>99.787624583670336</v>
      </c>
    </row>
    <row r="11" spans="1:14" x14ac:dyDescent="0.2">
      <c r="A11" s="601" t="s">
        <v>8</v>
      </c>
      <c r="B11" s="601" t="s">
        <v>4</v>
      </c>
      <c r="C11" s="585"/>
      <c r="D11" s="585"/>
      <c r="E11" s="585" t="s">
        <v>10</v>
      </c>
      <c r="F11" s="314" t="s">
        <v>7</v>
      </c>
      <c r="G11" s="315"/>
      <c r="H11" s="315"/>
      <c r="I11" s="315"/>
      <c r="J11" s="315"/>
      <c r="K11" s="315"/>
      <c r="L11" s="316">
        <v>161027.9</v>
      </c>
      <c r="M11" s="424">
        <v>160885.6</v>
      </c>
      <c r="N11" s="421">
        <f t="shared" ref="N11:N74" si="0">M11/L11*100</f>
        <v>99.911630220601538</v>
      </c>
    </row>
    <row r="12" spans="1:14" ht="48" x14ac:dyDescent="0.2">
      <c r="A12" s="602"/>
      <c r="B12" s="602"/>
      <c r="C12" s="586"/>
      <c r="D12" s="586"/>
      <c r="E12" s="586"/>
      <c r="F12" s="317" t="s">
        <v>522</v>
      </c>
      <c r="G12" s="318" t="s">
        <v>29</v>
      </c>
      <c r="H12" s="318"/>
      <c r="I12" s="318"/>
      <c r="J12" s="318"/>
      <c r="K12" s="318"/>
      <c r="L12" s="319">
        <f>L14+L39</f>
        <v>161386.20000000001</v>
      </c>
      <c r="M12" s="306">
        <v>160885.6</v>
      </c>
      <c r="N12" s="421">
        <f t="shared" si="0"/>
        <v>99.689812387924121</v>
      </c>
    </row>
    <row r="13" spans="1:14" ht="36" x14ac:dyDescent="0.2">
      <c r="A13" s="603"/>
      <c r="B13" s="603"/>
      <c r="C13" s="587"/>
      <c r="D13" s="587"/>
      <c r="E13" s="587"/>
      <c r="F13" s="317" t="s">
        <v>523</v>
      </c>
      <c r="G13" s="318" t="s">
        <v>524</v>
      </c>
      <c r="H13" s="318"/>
      <c r="I13" s="318"/>
      <c r="J13" s="318"/>
      <c r="K13" s="318"/>
      <c r="L13" s="319">
        <v>0</v>
      </c>
      <c r="M13" s="306">
        <v>0</v>
      </c>
      <c r="N13" s="421" t="e">
        <f t="shared" si="0"/>
        <v>#DIV/0!</v>
      </c>
    </row>
    <row r="14" spans="1:14" ht="36" x14ac:dyDescent="0.2">
      <c r="A14" s="320" t="s">
        <v>8</v>
      </c>
      <c r="B14" s="320" t="s">
        <v>4</v>
      </c>
      <c r="C14" s="320" t="s">
        <v>16</v>
      </c>
      <c r="D14" s="320"/>
      <c r="E14" s="321" t="s">
        <v>525</v>
      </c>
      <c r="F14" s="584" t="s">
        <v>214</v>
      </c>
      <c r="G14" s="584"/>
      <c r="H14" s="584"/>
      <c r="I14" s="584"/>
      <c r="J14" s="584"/>
      <c r="K14" s="322"/>
      <c r="L14" s="340">
        <f>L15+L39</f>
        <v>161027.90000000002</v>
      </c>
      <c r="M14" s="425">
        <f>M15+M39</f>
        <v>160885.6</v>
      </c>
      <c r="N14" s="421">
        <f t="shared" si="0"/>
        <v>99.911630220601509</v>
      </c>
    </row>
    <row r="15" spans="1:14" x14ac:dyDescent="0.2">
      <c r="A15" s="323" t="s">
        <v>8</v>
      </c>
      <c r="B15" s="323" t="s">
        <v>4</v>
      </c>
      <c r="C15" s="323" t="s">
        <v>16</v>
      </c>
      <c r="D15" s="323" t="s">
        <v>4</v>
      </c>
      <c r="E15" s="588" t="s">
        <v>410</v>
      </c>
      <c r="F15" s="591" t="s">
        <v>214</v>
      </c>
      <c r="G15" s="592"/>
      <c r="H15" s="592"/>
      <c r="I15" s="592"/>
      <c r="J15" s="593"/>
      <c r="K15" s="324"/>
      <c r="L15" s="417">
        <f>L16+L17+L18+L20+L21+L22+L23+L25+L28+L29+L30+L31+L36+L37</f>
        <v>160669.60000000003</v>
      </c>
      <c r="M15" s="421">
        <f>M16+M17+M18+M19+M20+M21+M22+M23++M25+M28+M29+M30+M31+M34+M36+M37</f>
        <v>160540.30000000002</v>
      </c>
      <c r="N15" s="421">
        <f t="shared" si="0"/>
        <v>99.919524290842816</v>
      </c>
    </row>
    <row r="16" spans="1:14" ht="24" x14ac:dyDescent="0.2">
      <c r="A16" s="325"/>
      <c r="B16" s="325"/>
      <c r="C16" s="325"/>
      <c r="D16" s="325"/>
      <c r="E16" s="589"/>
      <c r="F16" s="594" t="s">
        <v>522</v>
      </c>
      <c r="G16" s="324" t="s">
        <v>29</v>
      </c>
      <c r="H16" s="324" t="s">
        <v>16</v>
      </c>
      <c r="I16" s="324" t="s">
        <v>17</v>
      </c>
      <c r="J16" s="324" t="s">
        <v>226</v>
      </c>
      <c r="K16" s="324" t="s">
        <v>182</v>
      </c>
      <c r="L16" s="326">
        <v>2167.5</v>
      </c>
      <c r="M16" s="306">
        <v>2155.4</v>
      </c>
      <c r="N16" s="421">
        <f t="shared" si="0"/>
        <v>99.441753171856988</v>
      </c>
    </row>
    <row r="17" spans="1:14" ht="24" x14ac:dyDescent="0.2">
      <c r="A17" s="325"/>
      <c r="B17" s="325"/>
      <c r="C17" s="325"/>
      <c r="D17" s="325"/>
      <c r="E17" s="589"/>
      <c r="F17" s="595"/>
      <c r="G17" s="324" t="s">
        <v>29</v>
      </c>
      <c r="H17" s="324" t="s">
        <v>16</v>
      </c>
      <c r="I17" s="324" t="s">
        <v>17</v>
      </c>
      <c r="J17" s="324" t="s">
        <v>226</v>
      </c>
      <c r="K17" s="324" t="s">
        <v>230</v>
      </c>
      <c r="L17" s="326">
        <v>628.9</v>
      </c>
      <c r="M17" s="306">
        <v>641</v>
      </c>
      <c r="N17" s="421">
        <f t="shared" si="0"/>
        <v>101.92399427571952</v>
      </c>
    </row>
    <row r="18" spans="1:14" ht="24" x14ac:dyDescent="0.2">
      <c r="A18" s="325"/>
      <c r="B18" s="325"/>
      <c r="C18" s="325"/>
      <c r="D18" s="325"/>
      <c r="E18" s="589"/>
      <c r="F18" s="595"/>
      <c r="G18" s="324" t="s">
        <v>29</v>
      </c>
      <c r="H18" s="324" t="s">
        <v>16</v>
      </c>
      <c r="I18" s="324" t="s">
        <v>19</v>
      </c>
      <c r="J18" s="327" t="s">
        <v>227</v>
      </c>
      <c r="K18" s="324" t="s">
        <v>182</v>
      </c>
      <c r="L18" s="328">
        <v>49886.5</v>
      </c>
      <c r="M18" s="421">
        <v>49327.9</v>
      </c>
      <c r="N18" s="421">
        <f t="shared" si="0"/>
        <v>98.880258186082415</v>
      </c>
    </row>
    <row r="19" spans="1:14" ht="24" x14ac:dyDescent="0.2">
      <c r="A19" s="325"/>
      <c r="B19" s="325"/>
      <c r="C19" s="325"/>
      <c r="D19" s="325"/>
      <c r="E19" s="589"/>
      <c r="F19" s="595"/>
      <c r="G19" s="324" t="s">
        <v>29</v>
      </c>
      <c r="H19" s="324" t="s">
        <v>16</v>
      </c>
      <c r="I19" s="324" t="s">
        <v>19</v>
      </c>
      <c r="J19" s="327" t="s">
        <v>227</v>
      </c>
      <c r="K19" s="324" t="s">
        <v>526</v>
      </c>
      <c r="L19" s="328">
        <v>0</v>
      </c>
      <c r="M19" s="306">
        <v>0</v>
      </c>
      <c r="N19" s="421" t="e">
        <f t="shared" si="0"/>
        <v>#DIV/0!</v>
      </c>
    </row>
    <row r="20" spans="1:14" ht="24" x14ac:dyDescent="0.2">
      <c r="A20" s="325"/>
      <c r="B20" s="325"/>
      <c r="C20" s="325"/>
      <c r="D20" s="325"/>
      <c r="E20" s="589"/>
      <c r="F20" s="595"/>
      <c r="G20" s="324" t="s">
        <v>29</v>
      </c>
      <c r="H20" s="324" t="s">
        <v>16</v>
      </c>
      <c r="I20" s="324" t="s">
        <v>19</v>
      </c>
      <c r="J20" s="327" t="s">
        <v>227</v>
      </c>
      <c r="K20" s="324" t="s">
        <v>230</v>
      </c>
      <c r="L20" s="328">
        <v>14548.7</v>
      </c>
      <c r="M20" s="306">
        <v>15107.3</v>
      </c>
      <c r="N20" s="421">
        <f t="shared" si="0"/>
        <v>103.83951830747765</v>
      </c>
    </row>
    <row r="21" spans="1:14" ht="24" x14ac:dyDescent="0.2">
      <c r="A21" s="325"/>
      <c r="B21" s="325"/>
      <c r="C21" s="325"/>
      <c r="D21" s="325"/>
      <c r="E21" s="589"/>
      <c r="F21" s="595"/>
      <c r="G21" s="324" t="s">
        <v>29</v>
      </c>
      <c r="H21" s="324" t="s">
        <v>16</v>
      </c>
      <c r="I21" s="324" t="s">
        <v>19</v>
      </c>
      <c r="J21" s="327" t="s">
        <v>227</v>
      </c>
      <c r="K21" s="324" t="s">
        <v>183</v>
      </c>
      <c r="L21" s="328">
        <v>2293.6</v>
      </c>
      <c r="M21" s="306">
        <v>2252.8000000000002</v>
      </c>
      <c r="N21" s="421">
        <f t="shared" si="0"/>
        <v>98.22113707708408</v>
      </c>
    </row>
    <row r="22" spans="1:14" ht="24" x14ac:dyDescent="0.2">
      <c r="A22" s="325"/>
      <c r="B22" s="325"/>
      <c r="C22" s="325"/>
      <c r="D22" s="325"/>
      <c r="E22" s="589"/>
      <c r="F22" s="595"/>
      <c r="G22" s="324" t="s">
        <v>29</v>
      </c>
      <c r="H22" s="324" t="s">
        <v>16</v>
      </c>
      <c r="I22" s="324" t="s">
        <v>19</v>
      </c>
      <c r="J22" s="327" t="s">
        <v>227</v>
      </c>
      <c r="K22" s="324" t="s">
        <v>418</v>
      </c>
      <c r="L22" s="328">
        <v>4183.3</v>
      </c>
      <c r="M22" s="306">
        <v>4190.3</v>
      </c>
      <c r="N22" s="421">
        <f t="shared" si="0"/>
        <v>100.16733201061363</v>
      </c>
    </row>
    <row r="23" spans="1:14" ht="24" x14ac:dyDescent="0.2">
      <c r="A23" s="325"/>
      <c r="B23" s="325"/>
      <c r="C23" s="325"/>
      <c r="D23" s="325"/>
      <c r="E23" s="589"/>
      <c r="F23" s="595"/>
      <c r="G23" s="324" t="s">
        <v>29</v>
      </c>
      <c r="H23" s="324" t="s">
        <v>16</v>
      </c>
      <c r="I23" s="324" t="s">
        <v>19</v>
      </c>
      <c r="J23" s="327" t="s">
        <v>227</v>
      </c>
      <c r="K23" s="324" t="s">
        <v>225</v>
      </c>
      <c r="L23" s="328">
        <v>145.6</v>
      </c>
      <c r="M23" s="306">
        <v>133.9</v>
      </c>
      <c r="N23" s="421">
        <f t="shared" si="0"/>
        <v>91.964285714285722</v>
      </c>
    </row>
    <row r="24" spans="1:14" ht="24" x14ac:dyDescent="0.2">
      <c r="A24" s="325"/>
      <c r="B24" s="325"/>
      <c r="C24" s="325"/>
      <c r="D24" s="325"/>
      <c r="E24" s="589"/>
      <c r="F24" s="595"/>
      <c r="G24" s="324" t="s">
        <v>29</v>
      </c>
      <c r="H24" s="324" t="s">
        <v>16</v>
      </c>
      <c r="I24" s="324" t="s">
        <v>19</v>
      </c>
      <c r="J24" s="327" t="s">
        <v>227</v>
      </c>
      <c r="K24" s="324" t="s">
        <v>500</v>
      </c>
      <c r="L24" s="328">
        <v>0</v>
      </c>
      <c r="M24" s="306">
        <v>0</v>
      </c>
      <c r="N24" s="421" t="e">
        <f t="shared" si="0"/>
        <v>#DIV/0!</v>
      </c>
    </row>
    <row r="25" spans="1:14" ht="24" x14ac:dyDescent="0.2">
      <c r="A25" s="325"/>
      <c r="B25" s="325"/>
      <c r="C25" s="325"/>
      <c r="D25" s="325"/>
      <c r="E25" s="589"/>
      <c r="F25" s="595"/>
      <c r="G25" s="324" t="s">
        <v>29</v>
      </c>
      <c r="H25" s="324" t="s">
        <v>16</v>
      </c>
      <c r="I25" s="324" t="s">
        <v>19</v>
      </c>
      <c r="J25" s="324" t="s">
        <v>227</v>
      </c>
      <c r="K25" s="324" t="s">
        <v>231</v>
      </c>
      <c r="L25" s="328">
        <v>13.8</v>
      </c>
      <c r="M25" s="306">
        <v>13.8</v>
      </c>
      <c r="N25" s="421">
        <f t="shared" si="0"/>
        <v>100</v>
      </c>
    </row>
    <row r="26" spans="1:14" ht="24" x14ac:dyDescent="0.2">
      <c r="A26" s="325"/>
      <c r="B26" s="325"/>
      <c r="C26" s="325"/>
      <c r="D26" s="325"/>
      <c r="E26" s="589"/>
      <c r="F26" s="595"/>
      <c r="G26" s="324" t="s">
        <v>29</v>
      </c>
      <c r="H26" s="324" t="s">
        <v>16</v>
      </c>
      <c r="I26" s="324" t="s">
        <v>19</v>
      </c>
      <c r="J26" s="324" t="s">
        <v>502</v>
      </c>
      <c r="K26" s="324" t="s">
        <v>183</v>
      </c>
      <c r="L26" s="328"/>
      <c r="M26" s="306"/>
      <c r="N26" s="421" t="e">
        <f t="shared" si="0"/>
        <v>#DIV/0!</v>
      </c>
    </row>
    <row r="27" spans="1:14" ht="24" x14ac:dyDescent="0.2">
      <c r="A27" s="329"/>
      <c r="B27" s="329"/>
      <c r="C27" s="329"/>
      <c r="D27" s="329"/>
      <c r="E27" s="590"/>
      <c r="F27" s="596"/>
      <c r="G27" s="324" t="s">
        <v>29</v>
      </c>
      <c r="H27" s="324" t="s">
        <v>16</v>
      </c>
      <c r="I27" s="324" t="s">
        <v>19</v>
      </c>
      <c r="J27" s="327" t="s">
        <v>227</v>
      </c>
      <c r="K27" s="324" t="s">
        <v>229</v>
      </c>
      <c r="L27" s="328">
        <v>0</v>
      </c>
      <c r="M27" s="306"/>
      <c r="N27" s="421" t="e">
        <f t="shared" si="0"/>
        <v>#DIV/0!</v>
      </c>
    </row>
    <row r="28" spans="1:14" ht="48" x14ac:dyDescent="0.2">
      <c r="A28" s="330" t="s">
        <v>8</v>
      </c>
      <c r="B28" s="330" t="s">
        <v>4</v>
      </c>
      <c r="C28" s="330" t="s">
        <v>16</v>
      </c>
      <c r="D28" s="330" t="s">
        <v>5</v>
      </c>
      <c r="E28" s="331" t="s">
        <v>412</v>
      </c>
      <c r="F28" s="317" t="s">
        <v>522</v>
      </c>
      <c r="G28" s="324" t="s">
        <v>29</v>
      </c>
      <c r="H28" s="324" t="s">
        <v>23</v>
      </c>
      <c r="I28" s="324" t="s">
        <v>16</v>
      </c>
      <c r="J28" s="327" t="s">
        <v>228</v>
      </c>
      <c r="K28" s="324" t="s">
        <v>184</v>
      </c>
      <c r="L28" s="343">
        <v>2885.1</v>
      </c>
      <c r="M28" s="306">
        <v>2881.1</v>
      </c>
      <c r="N28" s="421">
        <f t="shared" si="0"/>
        <v>99.861356625420257</v>
      </c>
    </row>
    <row r="29" spans="1:14" ht="24" x14ac:dyDescent="0.2">
      <c r="A29" s="571" t="s">
        <v>8</v>
      </c>
      <c r="B29" s="571" t="s">
        <v>4</v>
      </c>
      <c r="C29" s="571" t="s">
        <v>16</v>
      </c>
      <c r="D29" s="571" t="s">
        <v>2</v>
      </c>
      <c r="E29" s="604" t="s">
        <v>527</v>
      </c>
      <c r="F29" s="594" t="s">
        <v>522</v>
      </c>
      <c r="G29" s="324" t="s">
        <v>29</v>
      </c>
      <c r="H29" s="324" t="s">
        <v>16</v>
      </c>
      <c r="I29" s="324" t="s">
        <v>26</v>
      </c>
      <c r="J29" s="327" t="s">
        <v>232</v>
      </c>
      <c r="K29" s="324" t="s">
        <v>265</v>
      </c>
      <c r="L29" s="333">
        <v>21602</v>
      </c>
      <c r="M29" s="306">
        <v>21590.3</v>
      </c>
      <c r="N29" s="421">
        <f t="shared" si="0"/>
        <v>99.945838348301081</v>
      </c>
    </row>
    <row r="30" spans="1:14" ht="24" x14ac:dyDescent="0.2">
      <c r="A30" s="542"/>
      <c r="B30" s="542"/>
      <c r="C30" s="542"/>
      <c r="D30" s="542"/>
      <c r="E30" s="609"/>
      <c r="F30" s="595"/>
      <c r="G30" s="334" t="s">
        <v>29</v>
      </c>
      <c r="H30" s="334" t="s">
        <v>16</v>
      </c>
      <c r="I30" s="334" t="s">
        <v>26</v>
      </c>
      <c r="J30" s="327" t="s">
        <v>232</v>
      </c>
      <c r="K30" s="334" t="s">
        <v>266</v>
      </c>
      <c r="L30" s="333">
        <v>6297</v>
      </c>
      <c r="M30" s="306">
        <v>6246.7</v>
      </c>
      <c r="N30" s="421">
        <f t="shared" si="0"/>
        <v>99.201206923932034</v>
      </c>
    </row>
    <row r="31" spans="1:14" ht="24" x14ac:dyDescent="0.2">
      <c r="A31" s="542"/>
      <c r="B31" s="542"/>
      <c r="C31" s="542"/>
      <c r="D31" s="542"/>
      <c r="E31" s="609"/>
      <c r="F31" s="595"/>
      <c r="G31" s="334" t="s">
        <v>29</v>
      </c>
      <c r="H31" s="334" t="s">
        <v>16</v>
      </c>
      <c r="I31" s="334" t="s">
        <v>26</v>
      </c>
      <c r="J31" s="327" t="s">
        <v>232</v>
      </c>
      <c r="K31" s="334" t="s">
        <v>183</v>
      </c>
      <c r="L31" s="333">
        <v>1704.9</v>
      </c>
      <c r="M31" s="306">
        <v>1568</v>
      </c>
      <c r="N31" s="421">
        <f t="shared" si="0"/>
        <v>91.970203530998887</v>
      </c>
    </row>
    <row r="32" spans="1:14" ht="24" x14ac:dyDescent="0.2">
      <c r="A32" s="542"/>
      <c r="B32" s="542"/>
      <c r="C32" s="542"/>
      <c r="D32" s="542"/>
      <c r="E32" s="609"/>
      <c r="F32" s="595"/>
      <c r="G32" s="334" t="s">
        <v>29</v>
      </c>
      <c r="H32" s="334" t="s">
        <v>16</v>
      </c>
      <c r="I32" s="334" t="s">
        <v>26</v>
      </c>
      <c r="J32" s="327" t="s">
        <v>232</v>
      </c>
      <c r="K32" s="334" t="s">
        <v>526</v>
      </c>
      <c r="L32" s="335">
        <v>0</v>
      </c>
      <c r="M32" s="306"/>
      <c r="N32" s="421" t="e">
        <f t="shared" si="0"/>
        <v>#DIV/0!</v>
      </c>
    </row>
    <row r="33" spans="1:14" ht="24" x14ac:dyDescent="0.2">
      <c r="A33" s="542"/>
      <c r="B33" s="542"/>
      <c r="C33" s="542"/>
      <c r="D33" s="542"/>
      <c r="E33" s="609"/>
      <c r="F33" s="595"/>
      <c r="G33" s="334" t="s">
        <v>29</v>
      </c>
      <c r="H33" s="334" t="s">
        <v>16</v>
      </c>
      <c r="I33" s="334" t="s">
        <v>26</v>
      </c>
      <c r="J33" s="327" t="s">
        <v>232</v>
      </c>
      <c r="K33" s="334" t="s">
        <v>229</v>
      </c>
      <c r="L33" s="335">
        <v>0</v>
      </c>
      <c r="M33" s="306"/>
      <c r="N33" s="421" t="e">
        <f t="shared" si="0"/>
        <v>#DIV/0!</v>
      </c>
    </row>
    <row r="34" spans="1:14" ht="24" x14ac:dyDescent="0.2">
      <c r="A34" s="542"/>
      <c r="B34" s="542"/>
      <c r="C34" s="542"/>
      <c r="D34" s="542"/>
      <c r="E34" s="609"/>
      <c r="F34" s="595"/>
      <c r="G34" s="334" t="s">
        <v>29</v>
      </c>
      <c r="H34" s="334" t="s">
        <v>16</v>
      </c>
      <c r="I34" s="334" t="s">
        <v>26</v>
      </c>
      <c r="J34" s="327" t="s">
        <v>528</v>
      </c>
      <c r="K34" s="334" t="s">
        <v>501</v>
      </c>
      <c r="L34" s="335">
        <v>0</v>
      </c>
      <c r="M34" s="306">
        <v>0</v>
      </c>
      <c r="N34" s="421" t="e">
        <f t="shared" si="0"/>
        <v>#DIV/0!</v>
      </c>
    </row>
    <row r="35" spans="1:14" ht="24" x14ac:dyDescent="0.2">
      <c r="A35" s="542"/>
      <c r="B35" s="542"/>
      <c r="C35" s="542"/>
      <c r="D35" s="542"/>
      <c r="E35" s="609"/>
      <c r="F35" s="595"/>
      <c r="G35" s="334" t="s">
        <v>29</v>
      </c>
      <c r="H35" s="334" t="s">
        <v>16</v>
      </c>
      <c r="I35" s="334" t="s">
        <v>26</v>
      </c>
      <c r="J35" s="327" t="s">
        <v>502</v>
      </c>
      <c r="K35" s="334" t="s">
        <v>501</v>
      </c>
      <c r="L35" s="335"/>
      <c r="M35" s="306"/>
      <c r="N35" s="421" t="e">
        <f t="shared" si="0"/>
        <v>#DIV/0!</v>
      </c>
    </row>
    <row r="36" spans="1:14" ht="24" x14ac:dyDescent="0.2">
      <c r="A36" s="542"/>
      <c r="B36" s="542"/>
      <c r="C36" s="542"/>
      <c r="D36" s="542"/>
      <c r="E36" s="609"/>
      <c r="F36" s="595"/>
      <c r="G36" s="334" t="s">
        <v>29</v>
      </c>
      <c r="H36" s="334" t="s">
        <v>16</v>
      </c>
      <c r="I36" s="334" t="s">
        <v>26</v>
      </c>
      <c r="J36" s="327" t="s">
        <v>502</v>
      </c>
      <c r="K36" s="334" t="s">
        <v>183</v>
      </c>
      <c r="L36" s="335">
        <v>0.2</v>
      </c>
      <c r="M36" s="306">
        <v>0.2</v>
      </c>
      <c r="N36" s="421">
        <f t="shared" si="0"/>
        <v>100</v>
      </c>
    </row>
    <row r="37" spans="1:14" ht="24" x14ac:dyDescent="0.2">
      <c r="A37" s="542"/>
      <c r="B37" s="542"/>
      <c r="C37" s="542"/>
      <c r="D37" s="542"/>
      <c r="E37" s="609"/>
      <c r="F37" s="595"/>
      <c r="G37" s="334" t="s">
        <v>29</v>
      </c>
      <c r="H37" s="334" t="s">
        <v>16</v>
      </c>
      <c r="I37" s="334" t="s">
        <v>26</v>
      </c>
      <c r="J37" s="327" t="s">
        <v>529</v>
      </c>
      <c r="K37" s="334" t="s">
        <v>503</v>
      </c>
      <c r="L37" s="333">
        <v>54312.5</v>
      </c>
      <c r="M37" s="306">
        <v>54431.6</v>
      </c>
      <c r="N37" s="421">
        <f t="shared" si="0"/>
        <v>100.21928653624856</v>
      </c>
    </row>
    <row r="38" spans="1:14" ht="24" x14ac:dyDescent="0.2">
      <c r="A38" s="572"/>
      <c r="B38" s="572"/>
      <c r="C38" s="572"/>
      <c r="D38" s="572"/>
      <c r="E38" s="605"/>
      <c r="F38" s="596"/>
      <c r="G38" s="334" t="s">
        <v>29</v>
      </c>
      <c r="H38" s="334" t="s">
        <v>16</v>
      </c>
      <c r="I38" s="334" t="s">
        <v>19</v>
      </c>
      <c r="J38" s="336" t="s">
        <v>528</v>
      </c>
      <c r="K38" s="334" t="s">
        <v>183</v>
      </c>
      <c r="L38" s="335"/>
      <c r="M38" s="306"/>
      <c r="N38" s="421" t="e">
        <f t="shared" si="0"/>
        <v>#DIV/0!</v>
      </c>
    </row>
    <row r="39" spans="1:14" ht="36" x14ac:dyDescent="0.2">
      <c r="A39" s="337" t="s">
        <v>8</v>
      </c>
      <c r="B39" s="337" t="s">
        <v>4</v>
      </c>
      <c r="C39" s="320" t="s">
        <v>17</v>
      </c>
      <c r="D39" s="320"/>
      <c r="E39" s="321" t="s">
        <v>530</v>
      </c>
      <c r="F39" s="338"/>
      <c r="G39" s="339"/>
      <c r="H39" s="339"/>
      <c r="I39" s="339"/>
      <c r="J39" s="339"/>
      <c r="K39" s="339"/>
      <c r="L39" s="340">
        <f t="shared" ref="L39" si="1">SUM(L40:L45)</f>
        <v>358.3</v>
      </c>
      <c r="M39" s="423">
        <f>M40+M41+M42+M43+M45</f>
        <v>345.29999999999995</v>
      </c>
      <c r="N39" s="421">
        <f t="shared" si="0"/>
        <v>96.371755512140638</v>
      </c>
    </row>
    <row r="40" spans="1:14" ht="24" x14ac:dyDescent="0.2">
      <c r="A40" s="305" t="s">
        <v>8</v>
      </c>
      <c r="B40" s="305" t="s">
        <v>4</v>
      </c>
      <c r="C40" s="571" t="s">
        <v>17</v>
      </c>
      <c r="D40" s="571" t="s">
        <v>4</v>
      </c>
      <c r="E40" s="604" t="s">
        <v>531</v>
      </c>
      <c r="F40" s="581" t="s">
        <v>532</v>
      </c>
      <c r="G40" s="341" t="s">
        <v>29</v>
      </c>
      <c r="H40" s="341" t="s">
        <v>16</v>
      </c>
      <c r="I40" s="341" t="s">
        <v>24</v>
      </c>
      <c r="J40" s="341" t="s">
        <v>419</v>
      </c>
      <c r="K40" s="341" t="s">
        <v>405</v>
      </c>
      <c r="L40" s="332">
        <v>10.4</v>
      </c>
      <c r="M40" s="306">
        <v>0</v>
      </c>
      <c r="N40" s="421">
        <f t="shared" si="0"/>
        <v>0</v>
      </c>
    </row>
    <row r="41" spans="1:14" ht="24" x14ac:dyDescent="0.2">
      <c r="A41" s="305"/>
      <c r="B41" s="305"/>
      <c r="C41" s="542"/>
      <c r="D41" s="542"/>
      <c r="E41" s="609"/>
      <c r="F41" s="582"/>
      <c r="G41" s="341" t="s">
        <v>29</v>
      </c>
      <c r="H41" s="341" t="s">
        <v>16</v>
      </c>
      <c r="I41" s="341" t="s">
        <v>26</v>
      </c>
      <c r="J41" s="341" t="s">
        <v>419</v>
      </c>
      <c r="K41" s="341" t="s">
        <v>229</v>
      </c>
      <c r="L41" s="332">
        <v>20</v>
      </c>
      <c r="M41" s="306">
        <v>30</v>
      </c>
      <c r="N41" s="421">
        <f t="shared" si="0"/>
        <v>150</v>
      </c>
    </row>
    <row r="42" spans="1:14" ht="24" x14ac:dyDescent="0.2">
      <c r="A42" s="305"/>
      <c r="B42" s="305"/>
      <c r="C42" s="572"/>
      <c r="D42" s="572"/>
      <c r="E42" s="605"/>
      <c r="F42" s="583"/>
      <c r="G42" s="341" t="s">
        <v>29</v>
      </c>
      <c r="H42" s="341" t="s">
        <v>16</v>
      </c>
      <c r="I42" s="341" t="s">
        <v>26</v>
      </c>
      <c r="J42" s="341" t="s">
        <v>419</v>
      </c>
      <c r="K42" s="341" t="s">
        <v>183</v>
      </c>
      <c r="L42" s="332">
        <v>13.8</v>
      </c>
      <c r="M42" s="306">
        <v>13.8</v>
      </c>
      <c r="N42" s="421">
        <f t="shared" si="0"/>
        <v>100</v>
      </c>
    </row>
    <row r="43" spans="1:14" ht="48" x14ac:dyDescent="0.2">
      <c r="A43" s="571" t="s">
        <v>8</v>
      </c>
      <c r="B43" s="571" t="s">
        <v>4</v>
      </c>
      <c r="C43" s="571" t="s">
        <v>17</v>
      </c>
      <c r="D43" s="571" t="s">
        <v>3</v>
      </c>
      <c r="E43" s="604" t="s">
        <v>417</v>
      </c>
      <c r="F43" s="342" t="s">
        <v>522</v>
      </c>
      <c r="G43" s="324" t="s">
        <v>29</v>
      </c>
      <c r="H43" s="324" t="s">
        <v>16</v>
      </c>
      <c r="I43" s="324" t="s">
        <v>26</v>
      </c>
      <c r="J43" s="324" t="s">
        <v>420</v>
      </c>
      <c r="K43" s="324" t="s">
        <v>183</v>
      </c>
      <c r="L43" s="332">
        <v>120.9</v>
      </c>
      <c r="M43" s="306">
        <v>120.9</v>
      </c>
      <c r="N43" s="421">
        <f t="shared" si="0"/>
        <v>100</v>
      </c>
    </row>
    <row r="44" spans="1:14" ht="36" x14ac:dyDescent="0.2">
      <c r="A44" s="572"/>
      <c r="B44" s="572"/>
      <c r="C44" s="572"/>
      <c r="D44" s="572"/>
      <c r="E44" s="605"/>
      <c r="F44" s="342" t="s">
        <v>533</v>
      </c>
      <c r="G44" s="334" t="s">
        <v>524</v>
      </c>
      <c r="H44" s="334" t="s">
        <v>16</v>
      </c>
      <c r="I44" s="334" t="s">
        <v>26</v>
      </c>
      <c r="J44" s="324" t="s">
        <v>420</v>
      </c>
      <c r="K44" s="334" t="s">
        <v>183</v>
      </c>
      <c r="L44" s="332"/>
      <c r="M44" s="306"/>
      <c r="N44" s="421" t="e">
        <f t="shared" si="0"/>
        <v>#DIV/0!</v>
      </c>
    </row>
    <row r="45" spans="1:14" ht="48" x14ac:dyDescent="0.2">
      <c r="A45" s="330" t="s">
        <v>8</v>
      </c>
      <c r="B45" s="330" t="s">
        <v>4</v>
      </c>
      <c r="C45" s="330" t="s">
        <v>17</v>
      </c>
      <c r="D45" s="330" t="s">
        <v>5</v>
      </c>
      <c r="E45" s="331" t="s">
        <v>113</v>
      </c>
      <c r="F45" s="317" t="s">
        <v>522</v>
      </c>
      <c r="G45" s="334" t="s">
        <v>29</v>
      </c>
      <c r="H45" s="334" t="s">
        <v>23</v>
      </c>
      <c r="I45" s="334" t="s">
        <v>18</v>
      </c>
      <c r="J45" s="334" t="s">
        <v>421</v>
      </c>
      <c r="K45" s="334" t="s">
        <v>390</v>
      </c>
      <c r="L45" s="343">
        <v>193.2</v>
      </c>
      <c r="M45" s="306">
        <v>180.6</v>
      </c>
      <c r="N45" s="421">
        <f t="shared" si="0"/>
        <v>93.478260869565219</v>
      </c>
    </row>
    <row r="46" spans="1:14" ht="63" x14ac:dyDescent="0.2">
      <c r="A46" s="344" t="s">
        <v>8</v>
      </c>
      <c r="B46" s="344" t="s">
        <v>4</v>
      </c>
      <c r="C46" s="344" t="s">
        <v>20</v>
      </c>
      <c r="D46" s="344"/>
      <c r="E46" s="345" t="s">
        <v>534</v>
      </c>
      <c r="F46" s="321"/>
      <c r="G46" s="346"/>
      <c r="H46" s="346"/>
      <c r="I46" s="346"/>
      <c r="J46" s="346"/>
      <c r="K46" s="346"/>
      <c r="L46" s="347">
        <v>0</v>
      </c>
      <c r="M46" s="423"/>
      <c r="N46" s="421" t="e">
        <f t="shared" si="0"/>
        <v>#DIV/0!</v>
      </c>
    </row>
    <row r="47" spans="1:14" s="157" customFormat="1" ht="90" x14ac:dyDescent="0.2">
      <c r="A47" s="348" t="s">
        <v>8</v>
      </c>
      <c r="B47" s="348" t="s">
        <v>4</v>
      </c>
      <c r="C47" s="348" t="s">
        <v>20</v>
      </c>
      <c r="D47" s="348" t="s">
        <v>5</v>
      </c>
      <c r="E47" s="349" t="s">
        <v>535</v>
      </c>
      <c r="F47" s="317" t="s">
        <v>522</v>
      </c>
      <c r="G47" s="336" t="s">
        <v>29</v>
      </c>
      <c r="H47" s="336" t="s">
        <v>16</v>
      </c>
      <c r="I47" s="336" t="s">
        <v>26</v>
      </c>
      <c r="J47" s="336" t="s">
        <v>536</v>
      </c>
      <c r="K47" s="336" t="s">
        <v>183</v>
      </c>
      <c r="L47" s="343">
        <v>0</v>
      </c>
      <c r="M47" s="422">
        <v>0</v>
      </c>
      <c r="N47" s="421" t="e">
        <f t="shared" si="0"/>
        <v>#DIV/0!</v>
      </c>
    </row>
    <row r="48" spans="1:14" ht="36" x14ac:dyDescent="0.2">
      <c r="A48" s="350" t="s">
        <v>8</v>
      </c>
      <c r="B48" s="351" t="s">
        <v>3</v>
      </c>
      <c r="C48" s="352"/>
      <c r="D48" s="352"/>
      <c r="E48" s="353" t="s">
        <v>277</v>
      </c>
      <c r="F48" s="606" t="s">
        <v>214</v>
      </c>
      <c r="G48" s="606"/>
      <c r="H48" s="606"/>
      <c r="I48" s="606"/>
      <c r="J48" s="606"/>
      <c r="K48" s="606"/>
      <c r="L48" s="354">
        <v>2210.3000000000002</v>
      </c>
      <c r="M48" s="427">
        <f>M52+M78</f>
        <v>2028.7</v>
      </c>
      <c r="N48" s="421">
        <f t="shared" si="0"/>
        <v>91.783920734741884</v>
      </c>
    </row>
    <row r="49" spans="1:14" ht="48" x14ac:dyDescent="0.2">
      <c r="A49" s="355"/>
      <c r="B49" s="356"/>
      <c r="C49" s="356"/>
      <c r="D49" s="356"/>
      <c r="E49" s="357"/>
      <c r="F49" s="317" t="s">
        <v>522</v>
      </c>
      <c r="G49" s="358" t="s">
        <v>29</v>
      </c>
      <c r="H49" s="358"/>
      <c r="I49" s="358"/>
      <c r="J49" s="359"/>
      <c r="K49" s="358"/>
      <c r="L49" s="360">
        <v>2210.3000000000002</v>
      </c>
      <c r="M49" s="306"/>
      <c r="N49" s="421">
        <f t="shared" si="0"/>
        <v>0</v>
      </c>
    </row>
    <row r="50" spans="1:14" ht="72" x14ac:dyDescent="0.2">
      <c r="A50" s="361"/>
      <c r="B50" s="362"/>
      <c r="C50" s="362"/>
      <c r="D50" s="362"/>
      <c r="E50" s="363"/>
      <c r="F50" s="342" t="s">
        <v>537</v>
      </c>
      <c r="G50" s="358" t="s">
        <v>524</v>
      </c>
      <c r="H50" s="358"/>
      <c r="I50" s="358"/>
      <c r="J50" s="359"/>
      <c r="K50" s="358"/>
      <c r="L50" s="360"/>
      <c r="M50" s="306"/>
      <c r="N50" s="421" t="e">
        <f t="shared" si="0"/>
        <v>#DIV/0!</v>
      </c>
    </row>
    <row r="51" spans="1:14" ht="60" x14ac:dyDescent="0.2">
      <c r="A51" s="361"/>
      <c r="B51" s="362"/>
      <c r="C51" s="362"/>
      <c r="D51" s="362"/>
      <c r="E51" s="363"/>
      <c r="F51" s="342" t="s">
        <v>538</v>
      </c>
      <c r="G51" s="358" t="s">
        <v>539</v>
      </c>
      <c r="H51" s="358"/>
      <c r="I51" s="358"/>
      <c r="J51" s="359"/>
      <c r="K51" s="358"/>
      <c r="L51" s="360"/>
      <c r="M51" s="306"/>
      <c r="N51" s="421" t="e">
        <f t="shared" si="0"/>
        <v>#DIV/0!</v>
      </c>
    </row>
    <row r="52" spans="1:14" ht="36" x14ac:dyDescent="0.2">
      <c r="A52" s="364" t="s">
        <v>8</v>
      </c>
      <c r="B52" s="365" t="s">
        <v>3</v>
      </c>
      <c r="C52" s="365" t="s">
        <v>16</v>
      </c>
      <c r="D52" s="365"/>
      <c r="E52" s="366" t="s">
        <v>422</v>
      </c>
      <c r="F52" s="367" t="s">
        <v>540</v>
      </c>
      <c r="G52" s="368"/>
      <c r="H52" s="368"/>
      <c r="I52" s="368"/>
      <c r="J52" s="369"/>
      <c r="K52" s="368"/>
      <c r="L52" s="418">
        <v>1985.3</v>
      </c>
      <c r="M52" s="423">
        <f>M53+M54+M55+M56+M57+M58+M59+M61+M67+M69+M70+M71</f>
        <v>1803.7</v>
      </c>
      <c r="N52" s="421">
        <f t="shared" si="0"/>
        <v>90.852767843650838</v>
      </c>
    </row>
    <row r="53" spans="1:14" ht="24" x14ac:dyDescent="0.2">
      <c r="A53" s="573" t="s">
        <v>8</v>
      </c>
      <c r="B53" s="573" t="s">
        <v>3</v>
      </c>
      <c r="C53" s="573" t="s">
        <v>16</v>
      </c>
      <c r="D53" s="573" t="s">
        <v>4</v>
      </c>
      <c r="E53" s="607" t="s">
        <v>423</v>
      </c>
      <c r="F53" s="581" t="s">
        <v>522</v>
      </c>
      <c r="G53" s="370" t="s">
        <v>29</v>
      </c>
      <c r="H53" s="371" t="s">
        <v>19</v>
      </c>
      <c r="I53" s="371" t="s">
        <v>25</v>
      </c>
      <c r="J53" s="372" t="s">
        <v>541</v>
      </c>
      <c r="K53" s="371" t="s">
        <v>183</v>
      </c>
      <c r="L53" s="333">
        <v>50</v>
      </c>
      <c r="M53" s="422">
        <v>50</v>
      </c>
      <c r="N53" s="421">
        <f t="shared" si="0"/>
        <v>100</v>
      </c>
    </row>
    <row r="54" spans="1:14" ht="24" x14ac:dyDescent="0.2">
      <c r="A54" s="574"/>
      <c r="B54" s="574"/>
      <c r="C54" s="574"/>
      <c r="D54" s="574"/>
      <c r="E54" s="608"/>
      <c r="F54" s="582"/>
      <c r="G54" s="371" t="s">
        <v>29</v>
      </c>
      <c r="H54" s="371" t="s">
        <v>19</v>
      </c>
      <c r="I54" s="371" t="s">
        <v>25</v>
      </c>
      <c r="J54" s="374" t="s">
        <v>424</v>
      </c>
      <c r="K54" s="371" t="s">
        <v>183</v>
      </c>
      <c r="L54" s="373">
        <v>243.9</v>
      </c>
      <c r="M54" s="422"/>
      <c r="N54" s="421">
        <f t="shared" si="0"/>
        <v>0</v>
      </c>
    </row>
    <row r="55" spans="1:14" ht="24" x14ac:dyDescent="0.2">
      <c r="A55" s="574"/>
      <c r="B55" s="574"/>
      <c r="C55" s="574"/>
      <c r="D55" s="574"/>
      <c r="E55" s="608"/>
      <c r="F55" s="582"/>
      <c r="G55" s="370" t="s">
        <v>29</v>
      </c>
      <c r="H55" s="370" t="s">
        <v>19</v>
      </c>
      <c r="I55" s="370" t="s">
        <v>25</v>
      </c>
      <c r="J55" s="375" t="s">
        <v>541</v>
      </c>
      <c r="K55" s="370" t="s">
        <v>542</v>
      </c>
      <c r="L55" s="376">
        <v>113.5</v>
      </c>
      <c r="M55" s="422">
        <v>112.7</v>
      </c>
      <c r="N55" s="421">
        <f t="shared" si="0"/>
        <v>99.295154185022028</v>
      </c>
    </row>
    <row r="56" spans="1:14" ht="24" x14ac:dyDescent="0.2">
      <c r="A56" s="574"/>
      <c r="B56" s="574"/>
      <c r="C56" s="574"/>
      <c r="D56" s="574"/>
      <c r="E56" s="608"/>
      <c r="F56" s="582"/>
      <c r="G56" s="370" t="s">
        <v>29</v>
      </c>
      <c r="H56" s="370" t="s">
        <v>19</v>
      </c>
      <c r="I56" s="370" t="s">
        <v>25</v>
      </c>
      <c r="J56" s="375" t="s">
        <v>543</v>
      </c>
      <c r="K56" s="370" t="s">
        <v>542</v>
      </c>
      <c r="L56" s="376">
        <v>13.3</v>
      </c>
      <c r="M56" s="422">
        <v>13.3</v>
      </c>
      <c r="N56" s="421">
        <f t="shared" si="0"/>
        <v>100</v>
      </c>
    </row>
    <row r="57" spans="1:14" ht="24" x14ac:dyDescent="0.2">
      <c r="A57" s="573" t="s">
        <v>8</v>
      </c>
      <c r="B57" s="573" t="s">
        <v>3</v>
      </c>
      <c r="C57" s="617" t="s">
        <v>16</v>
      </c>
      <c r="D57" s="573" t="s">
        <v>3</v>
      </c>
      <c r="E57" s="588" t="s">
        <v>544</v>
      </c>
      <c r="F57" s="581" t="s">
        <v>522</v>
      </c>
      <c r="G57" s="370" t="s">
        <v>29</v>
      </c>
      <c r="H57" s="370" t="s">
        <v>20</v>
      </c>
      <c r="I57" s="370" t="s">
        <v>16</v>
      </c>
      <c r="J57" s="375" t="s">
        <v>426</v>
      </c>
      <c r="K57" s="370" t="s">
        <v>183</v>
      </c>
      <c r="L57" s="376">
        <v>231.9</v>
      </c>
      <c r="M57" s="422">
        <v>240.1</v>
      </c>
      <c r="N57" s="421">
        <f t="shared" si="0"/>
        <v>103.53600689952565</v>
      </c>
    </row>
    <row r="58" spans="1:14" ht="24" x14ac:dyDescent="0.2">
      <c r="A58" s="574"/>
      <c r="B58" s="574"/>
      <c r="C58" s="618"/>
      <c r="D58" s="574"/>
      <c r="E58" s="589"/>
      <c r="F58" s="582"/>
      <c r="G58" s="377" t="s">
        <v>29</v>
      </c>
      <c r="H58" s="377" t="s">
        <v>16</v>
      </c>
      <c r="I58" s="378">
        <v>13</v>
      </c>
      <c r="J58" s="379" t="s">
        <v>424</v>
      </c>
      <c r="K58" s="378">
        <v>244</v>
      </c>
      <c r="L58" s="380">
        <v>159.19999999999999</v>
      </c>
      <c r="M58" s="422">
        <v>218.9</v>
      </c>
      <c r="N58" s="421">
        <f t="shared" si="0"/>
        <v>137.50000000000003</v>
      </c>
    </row>
    <row r="59" spans="1:14" ht="24" x14ac:dyDescent="0.2">
      <c r="A59" s="575"/>
      <c r="B59" s="575"/>
      <c r="C59" s="619"/>
      <c r="D59" s="575"/>
      <c r="E59" s="590"/>
      <c r="F59" s="583"/>
      <c r="G59" s="370" t="s">
        <v>29</v>
      </c>
      <c r="H59" s="370" t="s">
        <v>19</v>
      </c>
      <c r="I59" s="370" t="s">
        <v>25</v>
      </c>
      <c r="J59" s="375" t="s">
        <v>424</v>
      </c>
      <c r="K59" s="370" t="s">
        <v>542</v>
      </c>
      <c r="L59" s="376">
        <v>78.099999999999994</v>
      </c>
      <c r="M59" s="422">
        <v>78.099999999999994</v>
      </c>
      <c r="N59" s="421">
        <f t="shared" si="0"/>
        <v>100</v>
      </c>
    </row>
    <row r="60" spans="1:14" ht="24" x14ac:dyDescent="0.2">
      <c r="A60" s="579" t="s">
        <v>8</v>
      </c>
      <c r="B60" s="579" t="s">
        <v>3</v>
      </c>
      <c r="C60" s="579" t="s">
        <v>16</v>
      </c>
      <c r="D60" s="579" t="s">
        <v>5</v>
      </c>
      <c r="E60" s="607" t="s">
        <v>425</v>
      </c>
      <c r="F60" s="581" t="s">
        <v>522</v>
      </c>
      <c r="G60" s="377" t="s">
        <v>29</v>
      </c>
      <c r="H60" s="377" t="s">
        <v>16</v>
      </c>
      <c r="I60" s="378">
        <v>13</v>
      </c>
      <c r="J60" s="381" t="s">
        <v>426</v>
      </c>
      <c r="K60" s="378">
        <v>244</v>
      </c>
      <c r="L60" s="380">
        <v>8.1999999999999993</v>
      </c>
      <c r="M60" s="306"/>
      <c r="N60" s="421">
        <f t="shared" si="0"/>
        <v>0</v>
      </c>
    </row>
    <row r="61" spans="1:14" ht="24" x14ac:dyDescent="0.2">
      <c r="A61" s="580"/>
      <c r="B61" s="580"/>
      <c r="C61" s="580"/>
      <c r="D61" s="580"/>
      <c r="E61" s="608"/>
      <c r="F61" s="582"/>
      <c r="G61" s="377" t="s">
        <v>29</v>
      </c>
      <c r="H61" s="377" t="s">
        <v>16</v>
      </c>
      <c r="I61" s="378">
        <v>13</v>
      </c>
      <c r="J61" s="381" t="s">
        <v>426</v>
      </c>
      <c r="K61" s="378">
        <v>247</v>
      </c>
      <c r="L61" s="380">
        <v>90</v>
      </c>
      <c r="M61" s="422">
        <v>93.4</v>
      </c>
      <c r="N61" s="421">
        <f t="shared" si="0"/>
        <v>103.77777777777779</v>
      </c>
    </row>
    <row r="62" spans="1:14" ht="24" x14ac:dyDescent="0.2">
      <c r="A62" s="580"/>
      <c r="B62" s="580"/>
      <c r="C62" s="580"/>
      <c r="D62" s="580"/>
      <c r="E62" s="608"/>
      <c r="F62" s="582"/>
      <c r="G62" s="377" t="s">
        <v>29</v>
      </c>
      <c r="H62" s="377" t="s">
        <v>16</v>
      </c>
      <c r="I62" s="378">
        <v>13</v>
      </c>
      <c r="J62" s="381" t="s">
        <v>426</v>
      </c>
      <c r="K62" s="378">
        <v>852</v>
      </c>
      <c r="L62" s="419">
        <v>0</v>
      </c>
      <c r="M62" s="306"/>
      <c r="N62" s="421" t="e">
        <f t="shared" si="0"/>
        <v>#DIV/0!</v>
      </c>
    </row>
    <row r="63" spans="1:14" ht="24" x14ac:dyDescent="0.2">
      <c r="A63" s="580"/>
      <c r="B63" s="580"/>
      <c r="C63" s="580"/>
      <c r="D63" s="580"/>
      <c r="E63" s="608"/>
      <c r="F63" s="582"/>
      <c r="G63" s="377" t="s">
        <v>29</v>
      </c>
      <c r="H63" s="377" t="s">
        <v>16</v>
      </c>
      <c r="I63" s="378">
        <v>13</v>
      </c>
      <c r="J63" s="381" t="s">
        <v>426</v>
      </c>
      <c r="K63" s="378">
        <v>853</v>
      </c>
      <c r="L63" s="419">
        <v>0</v>
      </c>
      <c r="M63" s="306"/>
      <c r="N63" s="421" t="e">
        <f t="shared" si="0"/>
        <v>#DIV/0!</v>
      </c>
    </row>
    <row r="64" spans="1:14" ht="24" x14ac:dyDescent="0.2">
      <c r="A64" s="580"/>
      <c r="B64" s="580"/>
      <c r="C64" s="580"/>
      <c r="D64" s="580"/>
      <c r="E64" s="608"/>
      <c r="F64" s="582"/>
      <c r="G64" s="377" t="s">
        <v>29</v>
      </c>
      <c r="H64" s="377" t="s">
        <v>16</v>
      </c>
      <c r="I64" s="378">
        <v>13</v>
      </c>
      <c r="J64" s="381" t="s">
        <v>426</v>
      </c>
      <c r="K64" s="378">
        <v>247</v>
      </c>
      <c r="L64" s="419"/>
      <c r="M64" s="306"/>
      <c r="N64" s="421" t="e">
        <f t="shared" si="0"/>
        <v>#DIV/0!</v>
      </c>
    </row>
    <row r="65" spans="1:66" ht="24" x14ac:dyDescent="0.2">
      <c r="A65" s="580"/>
      <c r="B65" s="580"/>
      <c r="C65" s="580"/>
      <c r="D65" s="580"/>
      <c r="E65" s="608"/>
      <c r="F65" s="582"/>
      <c r="G65" s="377" t="s">
        <v>29</v>
      </c>
      <c r="H65" s="377" t="s">
        <v>16</v>
      </c>
      <c r="I65" s="378">
        <v>13</v>
      </c>
      <c r="J65" s="381" t="s">
        <v>545</v>
      </c>
      <c r="K65" s="378">
        <v>244</v>
      </c>
      <c r="L65" s="419"/>
      <c r="M65" s="306"/>
      <c r="N65" s="421" t="e">
        <f t="shared" si="0"/>
        <v>#DIV/0!</v>
      </c>
    </row>
    <row r="66" spans="1:66" ht="24" x14ac:dyDescent="0.2">
      <c r="A66" s="580"/>
      <c r="B66" s="580"/>
      <c r="C66" s="580"/>
      <c r="D66" s="580"/>
      <c r="E66" s="608"/>
      <c r="F66" s="582"/>
      <c r="G66" s="377" t="s">
        <v>29</v>
      </c>
      <c r="H66" s="377" t="s">
        <v>16</v>
      </c>
      <c r="I66" s="378">
        <v>13</v>
      </c>
      <c r="J66" s="381" t="s">
        <v>543</v>
      </c>
      <c r="K66" s="378">
        <v>244</v>
      </c>
      <c r="L66" s="419"/>
      <c r="M66" s="306"/>
      <c r="N66" s="421" t="e">
        <f t="shared" si="0"/>
        <v>#DIV/0!</v>
      </c>
    </row>
    <row r="67" spans="1:66" ht="24" x14ac:dyDescent="0.2">
      <c r="A67" s="580"/>
      <c r="B67" s="580"/>
      <c r="C67" s="580"/>
      <c r="D67" s="580"/>
      <c r="E67" s="608"/>
      <c r="F67" s="582"/>
      <c r="G67" s="377" t="s">
        <v>29</v>
      </c>
      <c r="H67" s="377" t="s">
        <v>16</v>
      </c>
      <c r="I67" s="378">
        <v>13</v>
      </c>
      <c r="J67" s="381" t="s">
        <v>546</v>
      </c>
      <c r="K67" s="378">
        <v>244</v>
      </c>
      <c r="L67" s="380">
        <v>240</v>
      </c>
      <c r="M67" s="422">
        <v>240</v>
      </c>
      <c r="N67" s="421">
        <f t="shared" si="0"/>
        <v>100</v>
      </c>
    </row>
    <row r="68" spans="1:66" ht="24" x14ac:dyDescent="0.2">
      <c r="A68" s="573" t="s">
        <v>21</v>
      </c>
      <c r="B68" s="573" t="s">
        <v>3</v>
      </c>
      <c r="C68" s="573" t="s">
        <v>16</v>
      </c>
      <c r="D68" s="573" t="s">
        <v>11</v>
      </c>
      <c r="E68" s="576" t="s">
        <v>486</v>
      </c>
      <c r="F68" s="581" t="s">
        <v>547</v>
      </c>
      <c r="G68" s="377" t="s">
        <v>29</v>
      </c>
      <c r="H68" s="377" t="s">
        <v>16</v>
      </c>
      <c r="I68" s="378">
        <v>13</v>
      </c>
      <c r="J68" s="381" t="s">
        <v>504</v>
      </c>
      <c r="K68" s="378">
        <v>244</v>
      </c>
      <c r="L68" s="419" t="s">
        <v>548</v>
      </c>
      <c r="M68" s="306"/>
      <c r="N68" s="421" t="e">
        <f t="shared" si="0"/>
        <v>#VALUE!</v>
      </c>
    </row>
    <row r="69" spans="1:66" ht="24" x14ac:dyDescent="0.2">
      <c r="A69" s="574"/>
      <c r="B69" s="574"/>
      <c r="C69" s="574"/>
      <c r="D69" s="574"/>
      <c r="E69" s="577"/>
      <c r="F69" s="582"/>
      <c r="G69" s="377" t="s">
        <v>29</v>
      </c>
      <c r="H69" s="377" t="s">
        <v>16</v>
      </c>
      <c r="I69" s="378">
        <v>13</v>
      </c>
      <c r="J69" s="381" t="s">
        <v>504</v>
      </c>
      <c r="K69" s="378">
        <v>121</v>
      </c>
      <c r="L69" s="380">
        <v>387.7</v>
      </c>
      <c r="M69" s="422">
        <v>387.7</v>
      </c>
      <c r="N69" s="421">
        <f t="shared" si="0"/>
        <v>100</v>
      </c>
    </row>
    <row r="70" spans="1:66" ht="24" x14ac:dyDescent="0.2">
      <c r="A70" s="575"/>
      <c r="B70" s="575"/>
      <c r="C70" s="575"/>
      <c r="D70" s="575"/>
      <c r="E70" s="578"/>
      <c r="F70" s="583"/>
      <c r="G70" s="377" t="s">
        <v>29</v>
      </c>
      <c r="H70" s="377" t="s">
        <v>16</v>
      </c>
      <c r="I70" s="378">
        <v>13</v>
      </c>
      <c r="J70" s="381" t="s">
        <v>504</v>
      </c>
      <c r="K70" s="378">
        <v>129</v>
      </c>
      <c r="L70" s="380">
        <v>117.1</v>
      </c>
      <c r="M70" s="422">
        <v>117.1</v>
      </c>
      <c r="N70" s="421">
        <f t="shared" si="0"/>
        <v>100</v>
      </c>
    </row>
    <row r="71" spans="1:66" ht="48" x14ac:dyDescent="0.2">
      <c r="A71" s="382" t="s">
        <v>21</v>
      </c>
      <c r="B71" s="382" t="s">
        <v>3</v>
      </c>
      <c r="C71" s="382" t="s">
        <v>16</v>
      </c>
      <c r="D71" s="382" t="s">
        <v>2</v>
      </c>
      <c r="E71" s="383" t="s">
        <v>549</v>
      </c>
      <c r="F71" s="384" t="s">
        <v>547</v>
      </c>
      <c r="G71" s="377" t="s">
        <v>29</v>
      </c>
      <c r="H71" s="377" t="s">
        <v>19</v>
      </c>
      <c r="I71" s="378">
        <v>12</v>
      </c>
      <c r="J71" s="381" t="s">
        <v>550</v>
      </c>
      <c r="K71" s="378">
        <v>245</v>
      </c>
      <c r="L71" s="380">
        <v>252.4</v>
      </c>
      <c r="M71" s="422">
        <v>252.4</v>
      </c>
      <c r="N71" s="421">
        <f t="shared" si="0"/>
        <v>100</v>
      </c>
    </row>
    <row r="72" spans="1:66" ht="24" x14ac:dyDescent="0.2">
      <c r="A72" s="385"/>
      <c r="B72" s="385"/>
      <c r="C72" s="385"/>
      <c r="D72" s="385"/>
      <c r="E72" s="386"/>
      <c r="F72" s="581" t="s">
        <v>537</v>
      </c>
      <c r="G72" s="377" t="s">
        <v>524</v>
      </c>
      <c r="H72" s="377" t="s">
        <v>22</v>
      </c>
      <c r="I72" s="377" t="s">
        <v>18</v>
      </c>
      <c r="J72" s="381" t="s">
        <v>551</v>
      </c>
      <c r="K72" s="378">
        <v>612</v>
      </c>
      <c r="L72" s="419"/>
      <c r="M72" s="306"/>
      <c r="N72" s="421" t="e">
        <f t="shared" si="0"/>
        <v>#DIV/0!</v>
      </c>
    </row>
    <row r="73" spans="1:66" ht="24" x14ac:dyDescent="0.2">
      <c r="A73" s="385"/>
      <c r="B73" s="385"/>
      <c r="C73" s="385"/>
      <c r="D73" s="385"/>
      <c r="E73" s="386"/>
      <c r="F73" s="582"/>
      <c r="G73" s="377" t="s">
        <v>524</v>
      </c>
      <c r="H73" s="377" t="s">
        <v>0</v>
      </c>
      <c r="I73" s="377" t="s">
        <v>16</v>
      </c>
      <c r="J73" s="381" t="s">
        <v>551</v>
      </c>
      <c r="K73" s="378">
        <v>612</v>
      </c>
      <c r="L73" s="419"/>
      <c r="M73" s="306"/>
      <c r="N73" s="421" t="e">
        <f t="shared" si="0"/>
        <v>#DIV/0!</v>
      </c>
    </row>
    <row r="74" spans="1:66" ht="24" x14ac:dyDescent="0.2">
      <c r="A74" s="385"/>
      <c r="B74" s="385"/>
      <c r="C74" s="385"/>
      <c r="D74" s="385"/>
      <c r="E74" s="386"/>
      <c r="F74" s="583"/>
      <c r="G74" s="377" t="s">
        <v>524</v>
      </c>
      <c r="H74" s="377" t="s">
        <v>24</v>
      </c>
      <c r="I74" s="377" t="s">
        <v>16</v>
      </c>
      <c r="J74" s="381" t="s">
        <v>551</v>
      </c>
      <c r="K74" s="378">
        <v>622</v>
      </c>
      <c r="L74" s="419"/>
      <c r="M74" s="306"/>
      <c r="N74" s="421" t="e">
        <f t="shared" si="0"/>
        <v>#DIV/0!</v>
      </c>
    </row>
    <row r="75" spans="1:66" ht="24" x14ac:dyDescent="0.2">
      <c r="A75" s="385"/>
      <c r="B75" s="385"/>
      <c r="C75" s="385"/>
      <c r="D75" s="385"/>
      <c r="E75" s="386"/>
      <c r="F75" s="581" t="s">
        <v>538</v>
      </c>
      <c r="G75" s="377" t="s">
        <v>539</v>
      </c>
      <c r="H75" s="377" t="s">
        <v>22</v>
      </c>
      <c r="I75" s="377" t="s">
        <v>16</v>
      </c>
      <c r="J75" s="381" t="s">
        <v>551</v>
      </c>
      <c r="K75" s="378">
        <v>612</v>
      </c>
      <c r="L75" s="419"/>
      <c r="M75" s="306"/>
      <c r="N75" s="421" t="e">
        <f t="shared" ref="N75:N84" si="2">M75/L75*100</f>
        <v>#DIV/0!</v>
      </c>
    </row>
    <row r="76" spans="1:66" ht="24" x14ac:dyDescent="0.2">
      <c r="A76" s="385"/>
      <c r="B76" s="385"/>
      <c r="C76" s="385"/>
      <c r="D76" s="385"/>
      <c r="E76" s="386"/>
      <c r="F76" s="582"/>
      <c r="G76" s="377" t="s">
        <v>539</v>
      </c>
      <c r="H76" s="377" t="s">
        <v>22</v>
      </c>
      <c r="I76" s="377" t="s">
        <v>17</v>
      </c>
      <c r="J76" s="381" t="s">
        <v>551</v>
      </c>
      <c r="K76" s="378">
        <v>612</v>
      </c>
      <c r="L76" s="419"/>
      <c r="M76" s="306"/>
      <c r="N76" s="421" t="e">
        <f t="shared" si="2"/>
        <v>#DIV/0!</v>
      </c>
    </row>
    <row r="77" spans="1:66" ht="24" x14ac:dyDescent="0.2">
      <c r="A77" s="385"/>
      <c r="B77" s="385"/>
      <c r="C77" s="385"/>
      <c r="D77" s="385"/>
      <c r="E77" s="386"/>
      <c r="F77" s="583"/>
      <c r="G77" s="377" t="s">
        <v>539</v>
      </c>
      <c r="H77" s="377" t="s">
        <v>22</v>
      </c>
      <c r="I77" s="377" t="s">
        <v>8</v>
      </c>
      <c r="J77" s="381" t="s">
        <v>551</v>
      </c>
      <c r="K77" s="378">
        <v>851</v>
      </c>
      <c r="L77" s="419"/>
      <c r="M77" s="306"/>
      <c r="N77" s="421" t="e">
        <f t="shared" si="2"/>
        <v>#DIV/0!</v>
      </c>
    </row>
    <row r="78" spans="1:66" s="392" customFormat="1" ht="144" x14ac:dyDescent="0.2">
      <c r="A78" s="387" t="s">
        <v>8</v>
      </c>
      <c r="B78" s="387" t="s">
        <v>3</v>
      </c>
      <c r="C78" s="387" t="s">
        <v>19</v>
      </c>
      <c r="D78" s="387" t="s">
        <v>4</v>
      </c>
      <c r="E78" s="388" t="s">
        <v>427</v>
      </c>
      <c r="F78" s="321" t="s">
        <v>275</v>
      </c>
      <c r="G78" s="389"/>
      <c r="H78" s="389"/>
      <c r="I78" s="389"/>
      <c r="J78" s="390"/>
      <c r="K78" s="391"/>
      <c r="L78" s="420">
        <f>L81+L82</f>
        <v>225</v>
      </c>
      <c r="M78" s="423">
        <f>M81+M82</f>
        <v>225</v>
      </c>
      <c r="N78" s="421">
        <f t="shared" si="2"/>
        <v>100</v>
      </c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300"/>
      <c r="BJ78" s="300"/>
      <c r="BK78" s="300"/>
      <c r="BL78" s="300"/>
      <c r="BM78" s="300"/>
      <c r="BN78" s="300"/>
    </row>
    <row r="79" spans="1:66" ht="24" x14ac:dyDescent="0.2">
      <c r="A79" s="610" t="s">
        <v>8</v>
      </c>
      <c r="B79" s="610" t="s">
        <v>3</v>
      </c>
      <c r="C79" s="610" t="s">
        <v>19</v>
      </c>
      <c r="D79" s="610" t="s">
        <v>4</v>
      </c>
      <c r="E79" s="613" t="s">
        <v>552</v>
      </c>
      <c r="F79" s="616" t="s">
        <v>553</v>
      </c>
      <c r="G79" s="377" t="s">
        <v>29</v>
      </c>
      <c r="H79" s="377" t="s">
        <v>16</v>
      </c>
      <c r="I79" s="378">
        <v>13</v>
      </c>
      <c r="J79" s="393" t="s">
        <v>428</v>
      </c>
      <c r="K79" s="378">
        <v>243</v>
      </c>
      <c r="L79" s="419">
        <v>0</v>
      </c>
      <c r="M79" s="306"/>
      <c r="N79" s="421" t="e">
        <f t="shared" si="2"/>
        <v>#DIV/0!</v>
      </c>
    </row>
    <row r="80" spans="1:66" ht="24" x14ac:dyDescent="0.2">
      <c r="A80" s="611"/>
      <c r="B80" s="611"/>
      <c r="C80" s="611"/>
      <c r="D80" s="611"/>
      <c r="E80" s="614"/>
      <c r="F80" s="616"/>
      <c r="G80" s="377" t="s">
        <v>29</v>
      </c>
      <c r="H80" s="377" t="s">
        <v>16</v>
      </c>
      <c r="I80" s="378">
        <v>13</v>
      </c>
      <c r="J80" s="393" t="s">
        <v>428</v>
      </c>
      <c r="K80" s="378">
        <v>244</v>
      </c>
      <c r="L80" s="419">
        <v>0</v>
      </c>
      <c r="M80" s="306"/>
      <c r="N80" s="421" t="e">
        <f t="shared" si="2"/>
        <v>#DIV/0!</v>
      </c>
    </row>
    <row r="81" spans="1:14" ht="24" x14ac:dyDescent="0.2">
      <c r="A81" s="611"/>
      <c r="B81" s="611"/>
      <c r="C81" s="611"/>
      <c r="D81" s="611"/>
      <c r="E81" s="614"/>
      <c r="F81" s="616"/>
      <c r="G81" s="377" t="s">
        <v>29</v>
      </c>
      <c r="H81" s="377" t="s">
        <v>16</v>
      </c>
      <c r="I81" s="378">
        <v>13</v>
      </c>
      <c r="J81" s="393" t="s">
        <v>428</v>
      </c>
      <c r="K81" s="378">
        <v>243</v>
      </c>
      <c r="L81" s="419">
        <v>200</v>
      </c>
      <c r="M81" s="306">
        <v>200</v>
      </c>
      <c r="N81" s="421">
        <f t="shared" si="2"/>
        <v>100</v>
      </c>
    </row>
    <row r="82" spans="1:14" ht="24" x14ac:dyDescent="0.2">
      <c r="A82" s="612"/>
      <c r="B82" s="612"/>
      <c r="C82" s="612"/>
      <c r="D82" s="612"/>
      <c r="E82" s="615"/>
      <c r="F82" s="616"/>
      <c r="G82" s="377" t="s">
        <v>29</v>
      </c>
      <c r="H82" s="377" t="s">
        <v>16</v>
      </c>
      <c r="I82" s="378">
        <v>13</v>
      </c>
      <c r="J82" s="393" t="s">
        <v>428</v>
      </c>
      <c r="K82" s="378">
        <v>244</v>
      </c>
      <c r="L82" s="419">
        <v>25</v>
      </c>
      <c r="M82" s="306">
        <v>25</v>
      </c>
      <c r="N82" s="421">
        <f t="shared" si="2"/>
        <v>100</v>
      </c>
    </row>
    <row r="83" spans="1:14" x14ac:dyDescent="0.2">
      <c r="A83" s="620" t="s">
        <v>8</v>
      </c>
      <c r="B83" s="621" t="s">
        <v>5</v>
      </c>
      <c r="C83" s="621" t="s">
        <v>18</v>
      </c>
      <c r="D83" s="622"/>
      <c r="E83" s="623" t="s">
        <v>395</v>
      </c>
      <c r="F83" s="394" t="s">
        <v>214</v>
      </c>
      <c r="G83" s="315"/>
      <c r="H83" s="315"/>
      <c r="I83" s="315"/>
      <c r="J83" s="315"/>
      <c r="K83" s="315"/>
      <c r="L83" s="316">
        <f t="shared" ref="L83" si="3">L84</f>
        <v>850.9</v>
      </c>
      <c r="M83" s="427">
        <v>850.9</v>
      </c>
      <c r="N83" s="421">
        <f t="shared" si="2"/>
        <v>100</v>
      </c>
    </row>
    <row r="84" spans="1:14" ht="48" x14ac:dyDescent="0.2">
      <c r="A84" s="620"/>
      <c r="B84" s="621"/>
      <c r="C84" s="621"/>
      <c r="D84" s="622"/>
      <c r="E84" s="623"/>
      <c r="F84" s="317" t="s">
        <v>522</v>
      </c>
      <c r="G84" s="318" t="s">
        <v>29</v>
      </c>
      <c r="H84" s="318" t="s">
        <v>16</v>
      </c>
      <c r="I84" s="318" t="s">
        <v>19</v>
      </c>
      <c r="J84" s="318" t="s">
        <v>430</v>
      </c>
      <c r="K84" s="318"/>
      <c r="L84" s="319">
        <f>SUM(L85:L91)</f>
        <v>850.9</v>
      </c>
      <c r="M84" s="306">
        <f>M85+M90+M91</f>
        <v>850.9</v>
      </c>
      <c r="N84" s="421">
        <f t="shared" si="2"/>
        <v>100</v>
      </c>
    </row>
    <row r="85" spans="1:14" x14ac:dyDescent="0.2">
      <c r="A85" s="624" t="s">
        <v>8</v>
      </c>
      <c r="B85" s="624" t="s">
        <v>5</v>
      </c>
      <c r="C85" s="624" t="s">
        <v>18</v>
      </c>
      <c r="D85" s="395" t="s">
        <v>4</v>
      </c>
      <c r="E85" s="627" t="s">
        <v>429</v>
      </c>
      <c r="F85" s="627" t="s">
        <v>554</v>
      </c>
      <c r="G85" s="630" t="s">
        <v>29</v>
      </c>
      <c r="H85" s="630" t="s">
        <v>16</v>
      </c>
      <c r="I85" s="630" t="s">
        <v>19</v>
      </c>
      <c r="J85" s="630" t="s">
        <v>430</v>
      </c>
      <c r="K85" s="630" t="s">
        <v>182</v>
      </c>
      <c r="L85" s="629">
        <v>505.5</v>
      </c>
      <c r="M85" s="568">
        <v>505.5</v>
      </c>
      <c r="N85" s="568">
        <f>M85/L85*100</f>
        <v>100</v>
      </c>
    </row>
    <row r="86" spans="1:14" x14ac:dyDescent="0.2">
      <c r="A86" s="625"/>
      <c r="B86" s="625"/>
      <c r="C86" s="625"/>
      <c r="D86" s="396"/>
      <c r="E86" s="628"/>
      <c r="F86" s="628"/>
      <c r="G86" s="630"/>
      <c r="H86" s="630"/>
      <c r="I86" s="630"/>
      <c r="J86" s="630"/>
      <c r="K86" s="630"/>
      <c r="L86" s="629"/>
      <c r="M86" s="569"/>
      <c r="N86" s="569"/>
    </row>
    <row r="87" spans="1:14" x14ac:dyDescent="0.2">
      <c r="A87" s="625"/>
      <c r="B87" s="625"/>
      <c r="C87" s="625"/>
      <c r="D87" s="396"/>
      <c r="E87" s="628"/>
      <c r="F87" s="628"/>
      <c r="G87" s="630"/>
      <c r="H87" s="630"/>
      <c r="I87" s="630"/>
      <c r="J87" s="630"/>
      <c r="K87" s="630"/>
      <c r="L87" s="629"/>
      <c r="M87" s="569"/>
      <c r="N87" s="569"/>
    </row>
    <row r="88" spans="1:14" x14ac:dyDescent="0.2">
      <c r="A88" s="625"/>
      <c r="B88" s="625"/>
      <c r="C88" s="625"/>
      <c r="D88" s="396"/>
      <c r="E88" s="628"/>
      <c r="F88" s="628"/>
      <c r="G88" s="630"/>
      <c r="H88" s="630"/>
      <c r="I88" s="630"/>
      <c r="J88" s="630"/>
      <c r="K88" s="630"/>
      <c r="L88" s="629"/>
      <c r="M88" s="569"/>
      <c r="N88" s="569"/>
    </row>
    <row r="89" spans="1:14" x14ac:dyDescent="0.2">
      <c r="A89" s="625"/>
      <c r="B89" s="625"/>
      <c r="C89" s="625"/>
      <c r="D89" s="396"/>
      <c r="E89" s="628"/>
      <c r="F89" s="628"/>
      <c r="G89" s="630"/>
      <c r="H89" s="630"/>
      <c r="I89" s="630"/>
      <c r="J89" s="630"/>
      <c r="K89" s="630"/>
      <c r="L89" s="629"/>
      <c r="M89" s="570"/>
      <c r="N89" s="570"/>
    </row>
    <row r="90" spans="1:14" ht="24" x14ac:dyDescent="0.2">
      <c r="A90" s="625"/>
      <c r="B90" s="625"/>
      <c r="C90" s="625"/>
      <c r="D90" s="396"/>
      <c r="E90" s="628"/>
      <c r="F90" s="628"/>
      <c r="G90" s="397" t="s">
        <v>29</v>
      </c>
      <c r="H90" s="397" t="s">
        <v>16</v>
      </c>
      <c r="I90" s="397" t="s">
        <v>19</v>
      </c>
      <c r="J90" s="397" t="s">
        <v>430</v>
      </c>
      <c r="K90" s="397" t="s">
        <v>183</v>
      </c>
      <c r="L90" s="398">
        <v>208.3</v>
      </c>
      <c r="M90" s="306">
        <v>208.3</v>
      </c>
      <c r="N90" s="306">
        <f>M90/L90*100</f>
        <v>100</v>
      </c>
    </row>
    <row r="91" spans="1:14" ht="24" x14ac:dyDescent="0.2">
      <c r="A91" s="626"/>
      <c r="B91" s="626"/>
      <c r="C91" s="626"/>
      <c r="D91" s="399"/>
      <c r="E91" s="628"/>
      <c r="F91" s="628"/>
      <c r="G91" s="397" t="s">
        <v>29</v>
      </c>
      <c r="H91" s="397" t="s">
        <v>16</v>
      </c>
      <c r="I91" s="397" t="s">
        <v>19</v>
      </c>
      <c r="J91" s="397" t="s">
        <v>430</v>
      </c>
      <c r="K91" s="397" t="s">
        <v>230</v>
      </c>
      <c r="L91" s="398">
        <v>137.1</v>
      </c>
      <c r="M91" s="306">
        <v>137.1</v>
      </c>
      <c r="N91" s="306">
        <f t="shared" ref="N91:N100" si="4">M91/L91*100</f>
        <v>100</v>
      </c>
    </row>
    <row r="92" spans="1:14" s="93" customFormat="1" ht="36" x14ac:dyDescent="0.2">
      <c r="A92" s="631" t="s">
        <v>8</v>
      </c>
      <c r="B92" s="351" t="s">
        <v>2</v>
      </c>
      <c r="C92" s="352"/>
      <c r="D92" s="352"/>
      <c r="E92" s="400" t="s">
        <v>431</v>
      </c>
      <c r="F92" s="394" t="s">
        <v>214</v>
      </c>
      <c r="G92" s="315" t="s">
        <v>29</v>
      </c>
      <c r="H92" s="315" t="s">
        <v>16</v>
      </c>
      <c r="I92" s="315" t="s">
        <v>19</v>
      </c>
      <c r="J92" s="315" t="s">
        <v>432</v>
      </c>
      <c r="K92" s="315"/>
      <c r="L92" s="316">
        <f>L93+L94</f>
        <v>2455.6</v>
      </c>
      <c r="M92" s="426">
        <f>M93+M94</f>
        <v>2425.8000000000002</v>
      </c>
      <c r="N92" s="430">
        <f t="shared" si="4"/>
        <v>98.786447304121211</v>
      </c>
    </row>
    <row r="93" spans="1:14" ht="24" x14ac:dyDescent="0.2">
      <c r="A93" s="632"/>
      <c r="B93" s="401"/>
      <c r="C93" s="402"/>
      <c r="D93" s="402"/>
      <c r="E93" s="586"/>
      <c r="F93" s="581" t="s">
        <v>522</v>
      </c>
      <c r="G93" s="318" t="s">
        <v>29</v>
      </c>
      <c r="H93" s="318" t="s">
        <v>16</v>
      </c>
      <c r="I93" s="318" t="s">
        <v>19</v>
      </c>
      <c r="J93" s="318" t="s">
        <v>432</v>
      </c>
      <c r="K93" s="318" t="s">
        <v>560</v>
      </c>
      <c r="L93" s="319">
        <v>1894.8</v>
      </c>
      <c r="M93" s="306">
        <f>M95+M96+M97</f>
        <v>1894.8</v>
      </c>
      <c r="N93" s="430">
        <f t="shared" si="4"/>
        <v>100</v>
      </c>
    </row>
    <row r="94" spans="1:14" ht="24" x14ac:dyDescent="0.2">
      <c r="A94" s="633"/>
      <c r="B94" s="403"/>
      <c r="C94" s="404"/>
      <c r="D94" s="404"/>
      <c r="E94" s="587"/>
      <c r="F94" s="583"/>
      <c r="G94" s="405" t="s">
        <v>29</v>
      </c>
      <c r="H94" s="405" t="s">
        <v>16</v>
      </c>
      <c r="I94" s="405" t="s">
        <v>19</v>
      </c>
      <c r="J94" s="405" t="s">
        <v>555</v>
      </c>
      <c r="K94" s="405" t="s">
        <v>560</v>
      </c>
      <c r="L94" s="406">
        <f>L99+L100</f>
        <v>560.79999999999995</v>
      </c>
      <c r="M94" s="306">
        <f>M99+M100</f>
        <v>531</v>
      </c>
      <c r="N94" s="430">
        <f t="shared" si="4"/>
        <v>94.686162624821691</v>
      </c>
    </row>
    <row r="95" spans="1:14" ht="24" x14ac:dyDescent="0.2">
      <c r="A95" s="634" t="s">
        <v>8</v>
      </c>
      <c r="B95" s="634" t="s">
        <v>19</v>
      </c>
      <c r="C95" s="634" t="s">
        <v>17</v>
      </c>
      <c r="D95" s="634" t="s">
        <v>4</v>
      </c>
      <c r="E95" s="627" t="s">
        <v>345</v>
      </c>
      <c r="F95" s="637" t="s">
        <v>556</v>
      </c>
      <c r="G95" s="407" t="s">
        <v>29</v>
      </c>
      <c r="H95" s="407" t="s">
        <v>16</v>
      </c>
      <c r="I95" s="407" t="s">
        <v>19</v>
      </c>
      <c r="J95" s="407" t="s">
        <v>432</v>
      </c>
      <c r="K95" s="407" t="s">
        <v>182</v>
      </c>
      <c r="L95" s="408">
        <v>1388.6</v>
      </c>
      <c r="M95" s="306">
        <v>1398.6</v>
      </c>
      <c r="N95" s="430">
        <f t="shared" si="4"/>
        <v>100.72014979115656</v>
      </c>
    </row>
    <row r="96" spans="1:14" ht="24" x14ac:dyDescent="0.2">
      <c r="A96" s="635"/>
      <c r="B96" s="635"/>
      <c r="C96" s="635"/>
      <c r="D96" s="635"/>
      <c r="E96" s="628"/>
      <c r="F96" s="638"/>
      <c r="G96" s="407" t="s">
        <v>29</v>
      </c>
      <c r="H96" s="407" t="s">
        <v>16</v>
      </c>
      <c r="I96" s="407" t="s">
        <v>19</v>
      </c>
      <c r="J96" s="407" t="s">
        <v>432</v>
      </c>
      <c r="K96" s="407" t="s">
        <v>230</v>
      </c>
      <c r="L96" s="408">
        <v>417.5</v>
      </c>
      <c r="M96" s="306">
        <v>407</v>
      </c>
      <c r="N96" s="430">
        <f t="shared" si="4"/>
        <v>97.485029940119759</v>
      </c>
    </row>
    <row r="97" spans="1:66" ht="14.25" customHeight="1" x14ac:dyDescent="0.2">
      <c r="A97" s="635"/>
      <c r="B97" s="635"/>
      <c r="C97" s="635"/>
      <c r="D97" s="635"/>
      <c r="E97" s="628"/>
      <c r="F97" s="638"/>
      <c r="G97" s="407" t="s">
        <v>29</v>
      </c>
      <c r="H97" s="407" t="s">
        <v>16</v>
      </c>
      <c r="I97" s="407" t="s">
        <v>19</v>
      </c>
      <c r="J97" s="407" t="s">
        <v>432</v>
      </c>
      <c r="K97" s="407" t="s">
        <v>183</v>
      </c>
      <c r="L97" s="408">
        <v>88.7</v>
      </c>
      <c r="M97" s="306">
        <v>89.2</v>
      </c>
      <c r="N97" s="430">
        <f t="shared" si="4"/>
        <v>100.56369785794814</v>
      </c>
    </row>
    <row r="98" spans="1:66" s="411" customFormat="1" ht="46.5" customHeight="1" x14ac:dyDescent="0.2">
      <c r="A98" s="636"/>
      <c r="B98" s="635"/>
      <c r="C98" s="635"/>
      <c r="D98" s="635"/>
      <c r="E98" s="628"/>
      <c r="F98" s="638"/>
      <c r="G98" s="407" t="s">
        <v>29</v>
      </c>
      <c r="H98" s="407" t="s">
        <v>16</v>
      </c>
      <c r="I98" s="407" t="s">
        <v>19</v>
      </c>
      <c r="J98" s="407" t="s">
        <v>432</v>
      </c>
      <c r="K98" s="407" t="s">
        <v>418</v>
      </c>
      <c r="L98" s="409">
        <v>0</v>
      </c>
      <c r="M98" s="306"/>
      <c r="N98" s="430" t="e">
        <f t="shared" si="4"/>
        <v>#DIV/0!</v>
      </c>
      <c r="O98" s="410"/>
      <c r="P98" s="410"/>
      <c r="Q98" s="410"/>
      <c r="R98" s="410"/>
      <c r="S98" s="410"/>
      <c r="T98" s="410"/>
      <c r="U98" s="410"/>
      <c r="V98" s="410"/>
      <c r="W98" s="410"/>
      <c r="X98" s="410"/>
      <c r="Y98" s="410"/>
      <c r="Z98" s="410"/>
      <c r="AA98" s="410"/>
      <c r="AB98" s="410"/>
      <c r="AC98" s="410"/>
      <c r="AD98" s="410"/>
      <c r="AE98" s="410"/>
      <c r="AF98" s="410"/>
      <c r="AG98" s="410"/>
      <c r="AH98" s="410"/>
      <c r="AI98" s="410"/>
      <c r="AJ98" s="410"/>
      <c r="AK98" s="410"/>
      <c r="AL98" s="410"/>
      <c r="AM98" s="410"/>
      <c r="AN98" s="410"/>
      <c r="AO98" s="410"/>
      <c r="AP98" s="410"/>
      <c r="AQ98" s="410"/>
      <c r="AR98" s="410"/>
      <c r="AS98" s="410"/>
      <c r="AT98" s="410"/>
      <c r="AU98" s="410"/>
      <c r="AV98" s="410"/>
      <c r="AW98" s="410"/>
      <c r="AX98" s="410"/>
      <c r="AY98" s="410"/>
      <c r="AZ98" s="410"/>
      <c r="BA98" s="410"/>
      <c r="BB98" s="410"/>
      <c r="BC98" s="410"/>
      <c r="BD98" s="410"/>
      <c r="BE98" s="410"/>
      <c r="BF98" s="410"/>
      <c r="BG98" s="410"/>
      <c r="BH98" s="410"/>
      <c r="BI98" s="410"/>
      <c r="BJ98" s="410"/>
      <c r="BK98" s="410"/>
      <c r="BL98" s="410"/>
      <c r="BM98" s="410"/>
      <c r="BN98" s="410"/>
    </row>
    <row r="99" spans="1:66" s="415" customFormat="1" x14ac:dyDescent="0.2">
      <c r="A99" s="412"/>
      <c r="B99" s="306"/>
      <c r="C99" s="306"/>
      <c r="D99" s="306"/>
      <c r="E99" s="331"/>
      <c r="F99" s="331"/>
      <c r="G99" s="413" t="s">
        <v>29</v>
      </c>
      <c r="H99" s="413" t="s">
        <v>16</v>
      </c>
      <c r="I99" s="413" t="s">
        <v>19</v>
      </c>
      <c r="J99" s="413" t="s">
        <v>555</v>
      </c>
      <c r="K99" s="413" t="s">
        <v>182</v>
      </c>
      <c r="L99" s="414" t="s">
        <v>557</v>
      </c>
      <c r="M99" s="306">
        <v>402.5</v>
      </c>
      <c r="N99" s="430">
        <f t="shared" si="4"/>
        <v>94.616831217677486</v>
      </c>
      <c r="O99" s="410"/>
      <c r="P99" s="410"/>
      <c r="Q99" s="410"/>
      <c r="R99" s="410"/>
      <c r="S99" s="410"/>
      <c r="T99" s="410"/>
      <c r="U99" s="410"/>
      <c r="V99" s="410"/>
      <c r="W99" s="410"/>
      <c r="X99" s="410"/>
      <c r="Y99" s="410"/>
      <c r="Z99" s="410"/>
    </row>
    <row r="100" spans="1:66" x14ac:dyDescent="0.2">
      <c r="A100" s="215"/>
      <c r="B100" s="306"/>
      <c r="C100" s="306"/>
      <c r="D100" s="306"/>
      <c r="E100" s="331"/>
      <c r="F100" s="331"/>
      <c r="G100" s="413" t="s">
        <v>29</v>
      </c>
      <c r="H100" s="413" t="s">
        <v>16</v>
      </c>
      <c r="I100" s="413" t="s">
        <v>19</v>
      </c>
      <c r="J100" s="413" t="s">
        <v>555</v>
      </c>
      <c r="K100" s="413" t="s">
        <v>230</v>
      </c>
      <c r="L100" s="414" t="s">
        <v>558</v>
      </c>
      <c r="M100" s="306">
        <v>128.5</v>
      </c>
      <c r="N100" s="430">
        <f t="shared" si="4"/>
        <v>94.903988183161005</v>
      </c>
    </row>
    <row r="113" spans="12:12" x14ac:dyDescent="0.2">
      <c r="L113"/>
    </row>
    <row r="114" spans="12:12" x14ac:dyDescent="0.2">
      <c r="L114"/>
    </row>
    <row r="115" spans="12:12" x14ac:dyDescent="0.2">
      <c r="L115"/>
    </row>
    <row r="116" spans="12:12" x14ac:dyDescent="0.2">
      <c r="L116"/>
    </row>
    <row r="117" spans="12:12" x14ac:dyDescent="0.2">
      <c r="L117"/>
    </row>
    <row r="118" spans="12:12" x14ac:dyDescent="0.2">
      <c r="L118"/>
    </row>
    <row r="119" spans="12:12" x14ac:dyDescent="0.2">
      <c r="L119"/>
    </row>
    <row r="120" spans="12:12" x14ac:dyDescent="0.2">
      <c r="L120"/>
    </row>
    <row r="121" spans="12:12" x14ac:dyDescent="0.2">
      <c r="L121"/>
    </row>
    <row r="122" spans="12:12" x14ac:dyDescent="0.2">
      <c r="L122"/>
    </row>
    <row r="123" spans="12:12" x14ac:dyDescent="0.2">
      <c r="L123"/>
    </row>
    <row r="124" spans="12:12" x14ac:dyDescent="0.2">
      <c r="L124"/>
    </row>
    <row r="125" spans="12:12" x14ac:dyDescent="0.2">
      <c r="L125"/>
    </row>
    <row r="126" spans="12:12" x14ac:dyDescent="0.2">
      <c r="L126"/>
    </row>
    <row r="127" spans="12:12" x14ac:dyDescent="0.2">
      <c r="L127"/>
    </row>
    <row r="128" spans="12:12" x14ac:dyDescent="0.2">
      <c r="L128"/>
    </row>
    <row r="129" spans="12:12" x14ac:dyDescent="0.2">
      <c r="L129"/>
    </row>
    <row r="130" spans="12:12" x14ac:dyDescent="0.2">
      <c r="L130"/>
    </row>
    <row r="131" spans="12:12" x14ac:dyDescent="0.2">
      <c r="L131"/>
    </row>
    <row r="132" spans="12:12" x14ac:dyDescent="0.2">
      <c r="L132"/>
    </row>
    <row r="133" spans="12:12" x14ac:dyDescent="0.2">
      <c r="L133"/>
    </row>
    <row r="134" spans="12:12" x14ac:dyDescent="0.2">
      <c r="L134"/>
    </row>
    <row r="135" spans="12:12" x14ac:dyDescent="0.2">
      <c r="L135"/>
    </row>
    <row r="136" spans="12:12" x14ac:dyDescent="0.2">
      <c r="L136"/>
    </row>
    <row r="137" spans="12:12" x14ac:dyDescent="0.2">
      <c r="L137"/>
    </row>
    <row r="138" spans="12:12" x14ac:dyDescent="0.2">
      <c r="L138"/>
    </row>
    <row r="139" spans="12:12" x14ac:dyDescent="0.2">
      <c r="L139"/>
    </row>
    <row r="140" spans="12:12" x14ac:dyDescent="0.2">
      <c r="L140"/>
    </row>
    <row r="141" spans="12:12" x14ac:dyDescent="0.2">
      <c r="L141"/>
    </row>
    <row r="142" spans="12:12" x14ac:dyDescent="0.2">
      <c r="L142"/>
    </row>
    <row r="143" spans="12:12" x14ac:dyDescent="0.2">
      <c r="L143"/>
    </row>
    <row r="144" spans="12:12" x14ac:dyDescent="0.2">
      <c r="L144"/>
    </row>
    <row r="145" spans="12:12" x14ac:dyDescent="0.2">
      <c r="L145"/>
    </row>
    <row r="146" spans="12:12" x14ac:dyDescent="0.2">
      <c r="L146"/>
    </row>
    <row r="147" spans="12:12" x14ac:dyDescent="0.2">
      <c r="L147"/>
    </row>
    <row r="148" spans="12:12" x14ac:dyDescent="0.2">
      <c r="L148"/>
    </row>
    <row r="149" spans="12:12" x14ac:dyDescent="0.2">
      <c r="L149"/>
    </row>
    <row r="150" spans="12:12" x14ac:dyDescent="0.2">
      <c r="L150"/>
    </row>
    <row r="151" spans="12:12" x14ac:dyDescent="0.2">
      <c r="L151"/>
    </row>
    <row r="152" spans="12:12" x14ac:dyDescent="0.2">
      <c r="L152"/>
    </row>
    <row r="153" spans="12:12" x14ac:dyDescent="0.2">
      <c r="L153"/>
    </row>
    <row r="154" spans="12:12" x14ac:dyDescent="0.2">
      <c r="L154"/>
    </row>
    <row r="155" spans="12:12" x14ac:dyDescent="0.2">
      <c r="L155"/>
    </row>
    <row r="156" spans="12:12" x14ac:dyDescent="0.2">
      <c r="L156"/>
    </row>
    <row r="157" spans="12:12" x14ac:dyDescent="0.2">
      <c r="L157"/>
    </row>
    <row r="158" spans="12:12" x14ac:dyDescent="0.2">
      <c r="L158"/>
    </row>
    <row r="159" spans="12:12" x14ac:dyDescent="0.2">
      <c r="L159"/>
    </row>
    <row r="160" spans="12:12" x14ac:dyDescent="0.2">
      <c r="L160"/>
    </row>
    <row r="161" spans="12:12" x14ac:dyDescent="0.2">
      <c r="L161"/>
    </row>
    <row r="162" spans="12:12" x14ac:dyDescent="0.2">
      <c r="L162"/>
    </row>
    <row r="163" spans="12:12" x14ac:dyDescent="0.2">
      <c r="L163"/>
    </row>
    <row r="164" spans="12:12" x14ac:dyDescent="0.2">
      <c r="L164"/>
    </row>
    <row r="165" spans="12:12" x14ac:dyDescent="0.2">
      <c r="L165"/>
    </row>
    <row r="166" spans="12:12" x14ac:dyDescent="0.2">
      <c r="L166"/>
    </row>
    <row r="167" spans="12:12" x14ac:dyDescent="0.2">
      <c r="L167"/>
    </row>
    <row r="168" spans="12:12" x14ac:dyDescent="0.2">
      <c r="L168"/>
    </row>
    <row r="169" spans="12:12" x14ac:dyDescent="0.2">
      <c r="L169"/>
    </row>
    <row r="170" spans="12:12" x14ac:dyDescent="0.2">
      <c r="L170"/>
    </row>
    <row r="171" spans="12:12" x14ac:dyDescent="0.2">
      <c r="L171"/>
    </row>
    <row r="172" spans="12:12" x14ac:dyDescent="0.2">
      <c r="L172"/>
    </row>
    <row r="173" spans="12:12" x14ac:dyDescent="0.2">
      <c r="L173"/>
    </row>
    <row r="174" spans="12:12" x14ac:dyDescent="0.2">
      <c r="L174"/>
    </row>
    <row r="175" spans="12:12" x14ac:dyDescent="0.2">
      <c r="L175"/>
    </row>
    <row r="176" spans="12:12" x14ac:dyDescent="0.2">
      <c r="L176"/>
    </row>
    <row r="177" spans="12:12" x14ac:dyDescent="0.2">
      <c r="L177"/>
    </row>
    <row r="178" spans="12:12" x14ac:dyDescent="0.2">
      <c r="L178"/>
    </row>
    <row r="179" spans="12:12" x14ac:dyDescent="0.2">
      <c r="L179"/>
    </row>
    <row r="180" spans="12:12" x14ac:dyDescent="0.2">
      <c r="L180"/>
    </row>
    <row r="181" spans="12:12" x14ac:dyDescent="0.2">
      <c r="L181"/>
    </row>
    <row r="182" spans="12:12" x14ac:dyDescent="0.2">
      <c r="L182"/>
    </row>
    <row r="183" spans="12:12" x14ac:dyDescent="0.2">
      <c r="L183"/>
    </row>
    <row r="184" spans="12:12" x14ac:dyDescent="0.2">
      <c r="L184"/>
    </row>
    <row r="185" spans="12:12" x14ac:dyDescent="0.2">
      <c r="L185"/>
    </row>
    <row r="186" spans="12:12" x14ac:dyDescent="0.2">
      <c r="L186"/>
    </row>
    <row r="187" spans="12:12" x14ac:dyDescent="0.2">
      <c r="L187"/>
    </row>
    <row r="188" spans="12:12" x14ac:dyDescent="0.2">
      <c r="L188"/>
    </row>
    <row r="189" spans="12:12" x14ac:dyDescent="0.2">
      <c r="L189"/>
    </row>
    <row r="190" spans="12:12" x14ac:dyDescent="0.2">
      <c r="L190"/>
    </row>
    <row r="191" spans="12:12" x14ac:dyDescent="0.2">
      <c r="L191"/>
    </row>
    <row r="192" spans="12:12" x14ac:dyDescent="0.2">
      <c r="L192"/>
    </row>
    <row r="193" spans="12:12" x14ac:dyDescent="0.2">
      <c r="L193"/>
    </row>
    <row r="194" spans="12:12" x14ac:dyDescent="0.2">
      <c r="L194"/>
    </row>
    <row r="195" spans="12:12" x14ac:dyDescent="0.2">
      <c r="L195"/>
    </row>
    <row r="196" spans="12:12" x14ac:dyDescent="0.2">
      <c r="L196"/>
    </row>
    <row r="197" spans="12:12" x14ac:dyDescent="0.2">
      <c r="L197"/>
    </row>
    <row r="198" spans="12:12" x14ac:dyDescent="0.2">
      <c r="L198"/>
    </row>
    <row r="199" spans="12:12" x14ac:dyDescent="0.2">
      <c r="L199"/>
    </row>
    <row r="200" spans="12:12" x14ac:dyDescent="0.2">
      <c r="L200"/>
    </row>
    <row r="201" spans="12:12" x14ac:dyDescent="0.2">
      <c r="L201"/>
    </row>
    <row r="202" spans="12:12" x14ac:dyDescent="0.2">
      <c r="L202"/>
    </row>
    <row r="203" spans="12:12" x14ac:dyDescent="0.2">
      <c r="L203"/>
    </row>
    <row r="204" spans="12:12" x14ac:dyDescent="0.2">
      <c r="L204"/>
    </row>
    <row r="205" spans="12:12" x14ac:dyDescent="0.2">
      <c r="L205"/>
    </row>
    <row r="206" spans="12:12" x14ac:dyDescent="0.2">
      <c r="L206"/>
    </row>
    <row r="207" spans="12:12" x14ac:dyDescent="0.2">
      <c r="L207"/>
    </row>
    <row r="208" spans="12:12" x14ac:dyDescent="0.2">
      <c r="L208"/>
    </row>
    <row r="209" spans="12:12" x14ac:dyDescent="0.2">
      <c r="L209"/>
    </row>
    <row r="210" spans="12:12" x14ac:dyDescent="0.2">
      <c r="L210"/>
    </row>
    <row r="211" spans="12:12" x14ac:dyDescent="0.2">
      <c r="L211"/>
    </row>
    <row r="212" spans="12:12" x14ac:dyDescent="0.2">
      <c r="L212"/>
    </row>
    <row r="213" spans="12:12" x14ac:dyDescent="0.2">
      <c r="L213"/>
    </row>
    <row r="214" spans="12:12" x14ac:dyDescent="0.2">
      <c r="L214"/>
    </row>
    <row r="215" spans="12:12" x14ac:dyDescent="0.2">
      <c r="L215"/>
    </row>
    <row r="216" spans="12:12" x14ac:dyDescent="0.2">
      <c r="L216"/>
    </row>
    <row r="217" spans="12:12" x14ac:dyDescent="0.2">
      <c r="L217"/>
    </row>
    <row r="218" spans="12:12" x14ac:dyDescent="0.2">
      <c r="L218"/>
    </row>
    <row r="219" spans="12:12" x14ac:dyDescent="0.2">
      <c r="L219"/>
    </row>
    <row r="220" spans="12:12" x14ac:dyDescent="0.2">
      <c r="L220"/>
    </row>
    <row r="221" spans="12:12" x14ac:dyDescent="0.2">
      <c r="L221"/>
    </row>
    <row r="222" spans="12:12" x14ac:dyDescent="0.2">
      <c r="L222"/>
    </row>
    <row r="223" spans="12:12" x14ac:dyDescent="0.2">
      <c r="L223"/>
    </row>
    <row r="224" spans="12:12" x14ac:dyDescent="0.2">
      <c r="L224"/>
    </row>
    <row r="225" spans="12:12" x14ac:dyDescent="0.2">
      <c r="L225"/>
    </row>
    <row r="226" spans="12:12" x14ac:dyDescent="0.2">
      <c r="L226"/>
    </row>
    <row r="227" spans="12:12" x14ac:dyDescent="0.2">
      <c r="L227"/>
    </row>
    <row r="228" spans="12:12" x14ac:dyDescent="0.2">
      <c r="L228"/>
    </row>
    <row r="229" spans="12:12" x14ac:dyDescent="0.2">
      <c r="L229"/>
    </row>
    <row r="230" spans="12:12" x14ac:dyDescent="0.2">
      <c r="L230"/>
    </row>
    <row r="231" spans="12:12" x14ac:dyDescent="0.2">
      <c r="L231"/>
    </row>
    <row r="232" spans="12:12" x14ac:dyDescent="0.2">
      <c r="L232"/>
    </row>
    <row r="233" spans="12:12" x14ac:dyDescent="0.2">
      <c r="L233"/>
    </row>
    <row r="234" spans="12:12" x14ac:dyDescent="0.2">
      <c r="L234"/>
    </row>
    <row r="235" spans="12:12" x14ac:dyDescent="0.2">
      <c r="L235"/>
    </row>
    <row r="236" spans="12:12" x14ac:dyDescent="0.2">
      <c r="L236"/>
    </row>
    <row r="237" spans="12:12" x14ac:dyDescent="0.2">
      <c r="L237"/>
    </row>
    <row r="238" spans="12:12" x14ac:dyDescent="0.2">
      <c r="L238"/>
    </row>
    <row r="239" spans="12:12" x14ac:dyDescent="0.2">
      <c r="L239"/>
    </row>
    <row r="240" spans="12:12" x14ac:dyDescent="0.2">
      <c r="L240"/>
    </row>
    <row r="241" spans="12:12" x14ac:dyDescent="0.2">
      <c r="L241"/>
    </row>
    <row r="242" spans="12:12" x14ac:dyDescent="0.2">
      <c r="L242"/>
    </row>
    <row r="243" spans="12:12" x14ac:dyDescent="0.2">
      <c r="L243"/>
    </row>
    <row r="244" spans="12:12" x14ac:dyDescent="0.2">
      <c r="L244"/>
    </row>
    <row r="245" spans="12:12" x14ac:dyDescent="0.2">
      <c r="L245"/>
    </row>
    <row r="246" spans="12:12" x14ac:dyDescent="0.2">
      <c r="L246"/>
    </row>
    <row r="247" spans="12:12" x14ac:dyDescent="0.2">
      <c r="L247"/>
    </row>
    <row r="248" spans="12:12" x14ac:dyDescent="0.2">
      <c r="L248"/>
    </row>
    <row r="249" spans="12:12" x14ac:dyDescent="0.2">
      <c r="L249"/>
    </row>
    <row r="250" spans="12:12" x14ac:dyDescent="0.2">
      <c r="L250"/>
    </row>
    <row r="251" spans="12:12" x14ac:dyDescent="0.2">
      <c r="L251"/>
    </row>
    <row r="252" spans="12:12" x14ac:dyDescent="0.2">
      <c r="L252"/>
    </row>
    <row r="253" spans="12:12" x14ac:dyDescent="0.2">
      <c r="L253"/>
    </row>
    <row r="254" spans="12:12" x14ac:dyDescent="0.2">
      <c r="L254"/>
    </row>
    <row r="255" spans="12:12" x14ac:dyDescent="0.2">
      <c r="L255"/>
    </row>
    <row r="256" spans="12:12" x14ac:dyDescent="0.2">
      <c r="L256"/>
    </row>
    <row r="257" spans="12:12" x14ac:dyDescent="0.2">
      <c r="L257"/>
    </row>
    <row r="258" spans="12:12" x14ac:dyDescent="0.2">
      <c r="L258"/>
    </row>
    <row r="259" spans="12:12" x14ac:dyDescent="0.2">
      <c r="L259"/>
    </row>
    <row r="260" spans="12:12" x14ac:dyDescent="0.2">
      <c r="L260"/>
    </row>
    <row r="261" spans="12:12" x14ac:dyDescent="0.2">
      <c r="L261"/>
    </row>
    <row r="262" spans="12:12" x14ac:dyDescent="0.2">
      <c r="L262"/>
    </row>
    <row r="263" spans="12:12" x14ac:dyDescent="0.2">
      <c r="L263"/>
    </row>
    <row r="264" spans="12:12" x14ac:dyDescent="0.2">
      <c r="L264"/>
    </row>
    <row r="265" spans="12:12" x14ac:dyDescent="0.2">
      <c r="L265"/>
    </row>
    <row r="266" spans="12:12" x14ac:dyDescent="0.2">
      <c r="L266"/>
    </row>
    <row r="267" spans="12:12" x14ac:dyDescent="0.2">
      <c r="L267"/>
    </row>
    <row r="268" spans="12:12" x14ac:dyDescent="0.2">
      <c r="L268"/>
    </row>
    <row r="269" spans="12:12" x14ac:dyDescent="0.2">
      <c r="L269"/>
    </row>
    <row r="270" spans="12:12" x14ac:dyDescent="0.2">
      <c r="L270"/>
    </row>
    <row r="271" spans="12:12" x14ac:dyDescent="0.2">
      <c r="L271"/>
    </row>
    <row r="272" spans="12:12" x14ac:dyDescent="0.2">
      <c r="L272"/>
    </row>
    <row r="273" spans="12:12" x14ac:dyDescent="0.2">
      <c r="L273"/>
    </row>
    <row r="274" spans="12:12" x14ac:dyDescent="0.2">
      <c r="L274"/>
    </row>
    <row r="275" spans="12:12" x14ac:dyDescent="0.2">
      <c r="L275"/>
    </row>
    <row r="276" spans="12:12" x14ac:dyDescent="0.2">
      <c r="L276"/>
    </row>
    <row r="277" spans="12:12" x14ac:dyDescent="0.2">
      <c r="L277"/>
    </row>
    <row r="278" spans="12:12" x14ac:dyDescent="0.2">
      <c r="L278"/>
    </row>
    <row r="279" spans="12:12" x14ac:dyDescent="0.2">
      <c r="L279"/>
    </row>
    <row r="280" spans="12:12" x14ac:dyDescent="0.2">
      <c r="L280"/>
    </row>
    <row r="281" spans="12:12" x14ac:dyDescent="0.2">
      <c r="L281"/>
    </row>
    <row r="282" spans="12:12" x14ac:dyDescent="0.2">
      <c r="L282"/>
    </row>
    <row r="283" spans="12:12" x14ac:dyDescent="0.2">
      <c r="L283"/>
    </row>
    <row r="284" spans="12:12" x14ac:dyDescent="0.2">
      <c r="L284"/>
    </row>
    <row r="285" spans="12:12" x14ac:dyDescent="0.2">
      <c r="L285"/>
    </row>
    <row r="286" spans="12:12" x14ac:dyDescent="0.2">
      <c r="L286"/>
    </row>
    <row r="287" spans="12:12" x14ac:dyDescent="0.2">
      <c r="L287"/>
    </row>
    <row r="288" spans="12:12" x14ac:dyDescent="0.2">
      <c r="L288"/>
    </row>
    <row r="289" spans="12:12" x14ac:dyDescent="0.2">
      <c r="L289"/>
    </row>
    <row r="290" spans="12:12" x14ac:dyDescent="0.2">
      <c r="L290"/>
    </row>
    <row r="291" spans="12:12" x14ac:dyDescent="0.2">
      <c r="L291"/>
    </row>
    <row r="292" spans="12:12" x14ac:dyDescent="0.2">
      <c r="L292"/>
    </row>
    <row r="293" spans="12:12" x14ac:dyDescent="0.2">
      <c r="L293"/>
    </row>
    <row r="294" spans="12:12" x14ac:dyDescent="0.2">
      <c r="L294"/>
    </row>
    <row r="295" spans="12:12" x14ac:dyDescent="0.2">
      <c r="L295"/>
    </row>
    <row r="296" spans="12:12" x14ac:dyDescent="0.2">
      <c r="L296"/>
    </row>
    <row r="297" spans="12:12" x14ac:dyDescent="0.2">
      <c r="L297"/>
    </row>
    <row r="298" spans="12:12" x14ac:dyDescent="0.2">
      <c r="L298"/>
    </row>
    <row r="299" spans="12:12" x14ac:dyDescent="0.2">
      <c r="L299"/>
    </row>
    <row r="300" spans="12:12" x14ac:dyDescent="0.2">
      <c r="L300"/>
    </row>
    <row r="301" spans="12:12" x14ac:dyDescent="0.2">
      <c r="L301"/>
    </row>
    <row r="302" spans="12:12" x14ac:dyDescent="0.2">
      <c r="L302"/>
    </row>
    <row r="303" spans="12:12" x14ac:dyDescent="0.2">
      <c r="L303"/>
    </row>
    <row r="304" spans="12:12" x14ac:dyDescent="0.2">
      <c r="L304"/>
    </row>
    <row r="305" spans="12:12" x14ac:dyDescent="0.2">
      <c r="L305"/>
    </row>
    <row r="306" spans="12:12" x14ac:dyDescent="0.2">
      <c r="L306"/>
    </row>
    <row r="307" spans="12:12" x14ac:dyDescent="0.2">
      <c r="L307"/>
    </row>
    <row r="308" spans="12:12" x14ac:dyDescent="0.2">
      <c r="L308"/>
    </row>
    <row r="309" spans="12:12" x14ac:dyDescent="0.2">
      <c r="L309"/>
    </row>
    <row r="310" spans="12:12" x14ac:dyDescent="0.2">
      <c r="L310"/>
    </row>
    <row r="311" spans="12:12" x14ac:dyDescent="0.2">
      <c r="L311"/>
    </row>
    <row r="312" spans="12:12" x14ac:dyDescent="0.2">
      <c r="L312"/>
    </row>
    <row r="313" spans="12:12" x14ac:dyDescent="0.2">
      <c r="L313"/>
    </row>
    <row r="314" spans="12:12" x14ac:dyDescent="0.2">
      <c r="L314"/>
    </row>
    <row r="315" spans="12:12" x14ac:dyDescent="0.2">
      <c r="L315"/>
    </row>
    <row r="316" spans="12:12" x14ac:dyDescent="0.2">
      <c r="L316"/>
    </row>
    <row r="317" spans="12:12" x14ac:dyDescent="0.2">
      <c r="L317"/>
    </row>
    <row r="318" spans="12:12" x14ac:dyDescent="0.2">
      <c r="L318"/>
    </row>
    <row r="319" spans="12:12" x14ac:dyDescent="0.2">
      <c r="L319"/>
    </row>
    <row r="320" spans="12:12" x14ac:dyDescent="0.2">
      <c r="L320"/>
    </row>
    <row r="321" spans="12:12" x14ac:dyDescent="0.2">
      <c r="L321"/>
    </row>
    <row r="322" spans="12:12" x14ac:dyDescent="0.2">
      <c r="L322"/>
    </row>
    <row r="323" spans="12:12" x14ac:dyDescent="0.2">
      <c r="L323"/>
    </row>
    <row r="324" spans="12:12" x14ac:dyDescent="0.2">
      <c r="L324"/>
    </row>
    <row r="325" spans="12:12" x14ac:dyDescent="0.2">
      <c r="L325"/>
    </row>
    <row r="326" spans="12:12" x14ac:dyDescent="0.2">
      <c r="L326"/>
    </row>
    <row r="327" spans="12:12" x14ac:dyDescent="0.2">
      <c r="L327"/>
    </row>
    <row r="328" spans="12:12" x14ac:dyDescent="0.2">
      <c r="L328"/>
    </row>
    <row r="329" spans="12:12" x14ac:dyDescent="0.2">
      <c r="L329"/>
    </row>
    <row r="330" spans="12:12" x14ac:dyDescent="0.2">
      <c r="L330"/>
    </row>
    <row r="331" spans="12:12" x14ac:dyDescent="0.2">
      <c r="L331"/>
    </row>
    <row r="332" spans="12:12" x14ac:dyDescent="0.2">
      <c r="L332"/>
    </row>
    <row r="333" spans="12:12" x14ac:dyDescent="0.2">
      <c r="L333"/>
    </row>
    <row r="334" spans="12:12" x14ac:dyDescent="0.2">
      <c r="L334"/>
    </row>
    <row r="335" spans="12:12" x14ac:dyDescent="0.2">
      <c r="L335"/>
    </row>
    <row r="336" spans="12:12" x14ac:dyDescent="0.2">
      <c r="L336"/>
    </row>
    <row r="337" spans="12:12" x14ac:dyDescent="0.2">
      <c r="L337"/>
    </row>
    <row r="338" spans="12:12" x14ac:dyDescent="0.2">
      <c r="L338"/>
    </row>
    <row r="339" spans="12:12" x14ac:dyDescent="0.2">
      <c r="L339"/>
    </row>
    <row r="340" spans="12:12" x14ac:dyDescent="0.2">
      <c r="L340"/>
    </row>
    <row r="341" spans="12:12" x14ac:dyDescent="0.2">
      <c r="L341"/>
    </row>
    <row r="342" spans="12:12" x14ac:dyDescent="0.2">
      <c r="L342"/>
    </row>
    <row r="343" spans="12:12" x14ac:dyDescent="0.2">
      <c r="L343"/>
    </row>
    <row r="344" spans="12:12" x14ac:dyDescent="0.2">
      <c r="L344"/>
    </row>
    <row r="345" spans="12:12" x14ac:dyDescent="0.2">
      <c r="L345"/>
    </row>
    <row r="346" spans="12:12" x14ac:dyDescent="0.2">
      <c r="L346"/>
    </row>
    <row r="347" spans="12:12" x14ac:dyDescent="0.2">
      <c r="L347"/>
    </row>
    <row r="348" spans="12:12" x14ac:dyDescent="0.2">
      <c r="L348"/>
    </row>
    <row r="349" spans="12:12" x14ac:dyDescent="0.2">
      <c r="L349"/>
    </row>
    <row r="350" spans="12:12" x14ac:dyDescent="0.2">
      <c r="L350"/>
    </row>
    <row r="351" spans="12:12" x14ac:dyDescent="0.2">
      <c r="L351"/>
    </row>
    <row r="352" spans="12:12" x14ac:dyDescent="0.2">
      <c r="L352"/>
    </row>
    <row r="353" spans="12:12" x14ac:dyDescent="0.2">
      <c r="L353"/>
    </row>
    <row r="354" spans="12:12" x14ac:dyDescent="0.2">
      <c r="L354"/>
    </row>
    <row r="355" spans="12:12" x14ac:dyDescent="0.2">
      <c r="L355"/>
    </row>
    <row r="356" spans="12:12" x14ac:dyDescent="0.2">
      <c r="L356"/>
    </row>
    <row r="357" spans="12:12" x14ac:dyDescent="0.2">
      <c r="L357"/>
    </row>
    <row r="358" spans="12:12" x14ac:dyDescent="0.2">
      <c r="L358"/>
    </row>
    <row r="359" spans="12:12" x14ac:dyDescent="0.2">
      <c r="L359"/>
    </row>
    <row r="360" spans="12:12" x14ac:dyDescent="0.2">
      <c r="L360"/>
    </row>
    <row r="361" spans="12:12" x14ac:dyDescent="0.2">
      <c r="L361"/>
    </row>
    <row r="362" spans="12:12" x14ac:dyDescent="0.2">
      <c r="L362"/>
    </row>
    <row r="363" spans="12:12" x14ac:dyDescent="0.2">
      <c r="L363"/>
    </row>
    <row r="364" spans="12:12" x14ac:dyDescent="0.2">
      <c r="L364"/>
    </row>
    <row r="365" spans="12:12" x14ac:dyDescent="0.2">
      <c r="L365"/>
    </row>
    <row r="366" spans="12:12" x14ac:dyDescent="0.2">
      <c r="L366"/>
    </row>
    <row r="367" spans="12:12" x14ac:dyDescent="0.2">
      <c r="L367"/>
    </row>
    <row r="368" spans="12:12" x14ac:dyDescent="0.2">
      <c r="L368"/>
    </row>
    <row r="369" spans="12:12" x14ac:dyDescent="0.2">
      <c r="L369"/>
    </row>
    <row r="370" spans="12:12" x14ac:dyDescent="0.2">
      <c r="L370"/>
    </row>
    <row r="371" spans="12:12" x14ac:dyDescent="0.2">
      <c r="L371"/>
    </row>
    <row r="372" spans="12:12" x14ac:dyDescent="0.2">
      <c r="L372"/>
    </row>
    <row r="373" spans="12:12" x14ac:dyDescent="0.2">
      <c r="L373"/>
    </row>
    <row r="374" spans="12:12" x14ac:dyDescent="0.2">
      <c r="L374"/>
    </row>
    <row r="375" spans="12:12" x14ac:dyDescent="0.2">
      <c r="L375"/>
    </row>
    <row r="376" spans="12:12" x14ac:dyDescent="0.2">
      <c r="L376"/>
    </row>
    <row r="377" spans="12:12" x14ac:dyDescent="0.2">
      <c r="L377"/>
    </row>
    <row r="378" spans="12:12" x14ac:dyDescent="0.2">
      <c r="L378"/>
    </row>
    <row r="379" spans="12:12" x14ac:dyDescent="0.2">
      <c r="L379"/>
    </row>
    <row r="380" spans="12:12" x14ac:dyDescent="0.2">
      <c r="L380"/>
    </row>
    <row r="381" spans="12:12" x14ac:dyDescent="0.2">
      <c r="L381"/>
    </row>
    <row r="382" spans="12:12" x14ac:dyDescent="0.2">
      <c r="L382"/>
    </row>
    <row r="383" spans="12:12" x14ac:dyDescent="0.2">
      <c r="L383"/>
    </row>
    <row r="384" spans="12:12" x14ac:dyDescent="0.2">
      <c r="L384"/>
    </row>
    <row r="385" spans="12:12" x14ac:dyDescent="0.2">
      <c r="L385"/>
    </row>
    <row r="386" spans="12:12" x14ac:dyDescent="0.2">
      <c r="L386"/>
    </row>
    <row r="387" spans="12:12" x14ac:dyDescent="0.2">
      <c r="L387"/>
    </row>
    <row r="388" spans="12:12" x14ac:dyDescent="0.2">
      <c r="L388"/>
    </row>
    <row r="389" spans="12:12" x14ac:dyDescent="0.2">
      <c r="L389"/>
    </row>
    <row r="390" spans="12:12" x14ac:dyDescent="0.2">
      <c r="L390"/>
    </row>
    <row r="391" spans="12:12" x14ac:dyDescent="0.2">
      <c r="L391"/>
    </row>
    <row r="392" spans="12:12" x14ac:dyDescent="0.2">
      <c r="L392"/>
    </row>
    <row r="393" spans="12:12" x14ac:dyDescent="0.2">
      <c r="L393"/>
    </row>
    <row r="394" spans="12:12" x14ac:dyDescent="0.2">
      <c r="L394"/>
    </row>
    <row r="395" spans="12:12" x14ac:dyDescent="0.2">
      <c r="L395"/>
    </row>
    <row r="396" spans="12:12" x14ac:dyDescent="0.2">
      <c r="L396"/>
    </row>
    <row r="397" spans="12:12" x14ac:dyDescent="0.2">
      <c r="L397"/>
    </row>
    <row r="398" spans="12:12" x14ac:dyDescent="0.2">
      <c r="L398"/>
    </row>
    <row r="399" spans="12:12" x14ac:dyDescent="0.2">
      <c r="L399"/>
    </row>
    <row r="400" spans="12:12" x14ac:dyDescent="0.2">
      <c r="L400"/>
    </row>
    <row r="401" spans="12:12" x14ac:dyDescent="0.2">
      <c r="L401"/>
    </row>
    <row r="402" spans="12:12" x14ac:dyDescent="0.2">
      <c r="L402"/>
    </row>
    <row r="403" spans="12:12" x14ac:dyDescent="0.2">
      <c r="L403"/>
    </row>
    <row r="404" spans="12:12" x14ac:dyDescent="0.2">
      <c r="L404"/>
    </row>
    <row r="405" spans="12:12" x14ac:dyDescent="0.2">
      <c r="L405"/>
    </row>
    <row r="406" spans="12:12" x14ac:dyDescent="0.2">
      <c r="L406"/>
    </row>
    <row r="407" spans="12:12" x14ac:dyDescent="0.2">
      <c r="L407"/>
    </row>
    <row r="408" spans="12:12" x14ac:dyDescent="0.2">
      <c r="L408"/>
    </row>
    <row r="409" spans="12:12" x14ac:dyDescent="0.2">
      <c r="L409"/>
    </row>
    <row r="410" spans="12:12" x14ac:dyDescent="0.2">
      <c r="L410"/>
    </row>
    <row r="411" spans="12:12" x14ac:dyDescent="0.2">
      <c r="L411"/>
    </row>
    <row r="412" spans="12:12" x14ac:dyDescent="0.2">
      <c r="L412"/>
    </row>
    <row r="413" spans="12:12" x14ac:dyDescent="0.2">
      <c r="L413"/>
    </row>
    <row r="414" spans="12:12" x14ac:dyDescent="0.2">
      <c r="L414"/>
    </row>
    <row r="415" spans="12:12" x14ac:dyDescent="0.2">
      <c r="L415"/>
    </row>
    <row r="416" spans="12:12" x14ac:dyDescent="0.2">
      <c r="L416"/>
    </row>
    <row r="417" spans="12:12" x14ac:dyDescent="0.2">
      <c r="L417"/>
    </row>
    <row r="418" spans="12:12" x14ac:dyDescent="0.2">
      <c r="L418"/>
    </row>
    <row r="419" spans="12:12" x14ac:dyDescent="0.2">
      <c r="L419"/>
    </row>
    <row r="420" spans="12:12" x14ac:dyDescent="0.2">
      <c r="L420"/>
    </row>
    <row r="421" spans="12:12" x14ac:dyDescent="0.2">
      <c r="L421"/>
    </row>
    <row r="422" spans="12:12" x14ac:dyDescent="0.2">
      <c r="L422"/>
    </row>
    <row r="423" spans="12:12" x14ac:dyDescent="0.2">
      <c r="L423"/>
    </row>
    <row r="424" spans="12:12" x14ac:dyDescent="0.2">
      <c r="L424"/>
    </row>
    <row r="425" spans="12:12" x14ac:dyDescent="0.2">
      <c r="L425"/>
    </row>
    <row r="426" spans="12:12" x14ac:dyDescent="0.2">
      <c r="L426"/>
    </row>
    <row r="427" spans="12:12" x14ac:dyDescent="0.2">
      <c r="L427"/>
    </row>
    <row r="428" spans="12:12" x14ac:dyDescent="0.2">
      <c r="L428"/>
    </row>
    <row r="429" spans="12:12" x14ac:dyDescent="0.2">
      <c r="L429"/>
    </row>
    <row r="430" spans="12:12" x14ac:dyDescent="0.2">
      <c r="L430"/>
    </row>
    <row r="431" spans="12:12" x14ac:dyDescent="0.2">
      <c r="L431"/>
    </row>
    <row r="432" spans="12:12" x14ac:dyDescent="0.2">
      <c r="L432"/>
    </row>
    <row r="433" spans="12:12" x14ac:dyDescent="0.2">
      <c r="L433"/>
    </row>
    <row r="434" spans="12:12" x14ac:dyDescent="0.2">
      <c r="L434"/>
    </row>
    <row r="435" spans="12:12" x14ac:dyDescent="0.2">
      <c r="L435"/>
    </row>
    <row r="436" spans="12:12" x14ac:dyDescent="0.2">
      <c r="L436"/>
    </row>
    <row r="437" spans="12:12" x14ac:dyDescent="0.2">
      <c r="L437"/>
    </row>
    <row r="438" spans="12:12" x14ac:dyDescent="0.2">
      <c r="L438"/>
    </row>
    <row r="439" spans="12:12" x14ac:dyDescent="0.2">
      <c r="L439"/>
    </row>
    <row r="440" spans="12:12" x14ac:dyDescent="0.2">
      <c r="L440"/>
    </row>
    <row r="441" spans="12:12" x14ac:dyDescent="0.2">
      <c r="L441"/>
    </row>
    <row r="442" spans="12:12" x14ac:dyDescent="0.2">
      <c r="L442"/>
    </row>
    <row r="443" spans="12:12" x14ac:dyDescent="0.2">
      <c r="L443"/>
    </row>
    <row r="444" spans="12:12" x14ac:dyDescent="0.2">
      <c r="L444"/>
    </row>
    <row r="445" spans="12:12" x14ac:dyDescent="0.2">
      <c r="L445"/>
    </row>
    <row r="446" spans="12:12" x14ac:dyDescent="0.2">
      <c r="L446"/>
    </row>
    <row r="447" spans="12:12" x14ac:dyDescent="0.2">
      <c r="L447"/>
    </row>
    <row r="448" spans="12:12" x14ac:dyDescent="0.2">
      <c r="L448"/>
    </row>
    <row r="449" spans="12:12" x14ac:dyDescent="0.2">
      <c r="L449"/>
    </row>
    <row r="450" spans="12:12" x14ac:dyDescent="0.2">
      <c r="L450"/>
    </row>
    <row r="451" spans="12:12" x14ac:dyDescent="0.2">
      <c r="L451"/>
    </row>
    <row r="452" spans="12:12" x14ac:dyDescent="0.2">
      <c r="L452"/>
    </row>
    <row r="453" spans="12:12" x14ac:dyDescent="0.2">
      <c r="L453"/>
    </row>
    <row r="454" spans="12:12" x14ac:dyDescent="0.2">
      <c r="L454"/>
    </row>
    <row r="455" spans="12:12" x14ac:dyDescent="0.2">
      <c r="L455"/>
    </row>
    <row r="456" spans="12:12" x14ac:dyDescent="0.2">
      <c r="L456"/>
    </row>
    <row r="457" spans="12:12" x14ac:dyDescent="0.2">
      <c r="L457"/>
    </row>
    <row r="458" spans="12:12" x14ac:dyDescent="0.2">
      <c r="L458"/>
    </row>
    <row r="459" spans="12:12" x14ac:dyDescent="0.2">
      <c r="L459"/>
    </row>
    <row r="460" spans="12:12" x14ac:dyDescent="0.2">
      <c r="L460"/>
    </row>
    <row r="461" spans="12:12" x14ac:dyDescent="0.2">
      <c r="L461"/>
    </row>
    <row r="462" spans="12:12" x14ac:dyDescent="0.2">
      <c r="L462"/>
    </row>
    <row r="463" spans="12:12" x14ac:dyDescent="0.2">
      <c r="L463"/>
    </row>
    <row r="464" spans="12:12" x14ac:dyDescent="0.2">
      <c r="L464"/>
    </row>
    <row r="465" spans="12:12" x14ac:dyDescent="0.2">
      <c r="L465"/>
    </row>
    <row r="466" spans="12:12" x14ac:dyDescent="0.2">
      <c r="L466"/>
    </row>
    <row r="467" spans="12:12" x14ac:dyDescent="0.2">
      <c r="L467"/>
    </row>
    <row r="468" spans="12:12" x14ac:dyDescent="0.2">
      <c r="L468"/>
    </row>
    <row r="469" spans="12:12" x14ac:dyDescent="0.2">
      <c r="L469"/>
    </row>
    <row r="470" spans="12:12" x14ac:dyDescent="0.2">
      <c r="L470"/>
    </row>
    <row r="471" spans="12:12" x14ac:dyDescent="0.2">
      <c r="L471"/>
    </row>
    <row r="472" spans="12:12" x14ac:dyDescent="0.2">
      <c r="L472"/>
    </row>
    <row r="473" spans="12:12" x14ac:dyDescent="0.2">
      <c r="L473"/>
    </row>
    <row r="474" spans="12:12" x14ac:dyDescent="0.2">
      <c r="L474"/>
    </row>
    <row r="475" spans="12:12" x14ac:dyDescent="0.2">
      <c r="L475"/>
    </row>
    <row r="476" spans="12:12" x14ac:dyDescent="0.2">
      <c r="L476"/>
    </row>
    <row r="477" spans="12:12" x14ac:dyDescent="0.2">
      <c r="L477"/>
    </row>
    <row r="478" spans="12:12" x14ac:dyDescent="0.2">
      <c r="L478"/>
    </row>
    <row r="479" spans="12:12" x14ac:dyDescent="0.2">
      <c r="L479"/>
    </row>
    <row r="480" spans="12:12" x14ac:dyDescent="0.2">
      <c r="L480"/>
    </row>
    <row r="481" spans="12:12" x14ac:dyDescent="0.2">
      <c r="L481"/>
    </row>
    <row r="482" spans="12:12" x14ac:dyDescent="0.2">
      <c r="L482"/>
    </row>
    <row r="483" spans="12:12" x14ac:dyDescent="0.2">
      <c r="L483"/>
    </row>
    <row r="484" spans="12:12" x14ac:dyDescent="0.2">
      <c r="L484"/>
    </row>
    <row r="485" spans="12:12" x14ac:dyDescent="0.2">
      <c r="L485"/>
    </row>
    <row r="486" spans="12:12" x14ac:dyDescent="0.2">
      <c r="L486"/>
    </row>
    <row r="487" spans="12:12" x14ac:dyDescent="0.2">
      <c r="L487"/>
    </row>
    <row r="488" spans="12:12" x14ac:dyDescent="0.2">
      <c r="L488"/>
    </row>
    <row r="489" spans="12:12" x14ac:dyDescent="0.2">
      <c r="L489"/>
    </row>
    <row r="490" spans="12:12" x14ac:dyDescent="0.2">
      <c r="L490"/>
    </row>
    <row r="491" spans="12:12" x14ac:dyDescent="0.2">
      <c r="L491"/>
    </row>
    <row r="492" spans="12:12" x14ac:dyDescent="0.2">
      <c r="L492"/>
    </row>
    <row r="493" spans="12:12" x14ac:dyDescent="0.2">
      <c r="L493"/>
    </row>
    <row r="494" spans="12:12" x14ac:dyDescent="0.2">
      <c r="L494"/>
    </row>
    <row r="495" spans="12:12" x14ac:dyDescent="0.2">
      <c r="L495"/>
    </row>
    <row r="496" spans="12:12" x14ac:dyDescent="0.2">
      <c r="L496"/>
    </row>
    <row r="497" spans="12:12" x14ac:dyDescent="0.2">
      <c r="L497"/>
    </row>
    <row r="498" spans="12:12" x14ac:dyDescent="0.2">
      <c r="L498"/>
    </row>
    <row r="499" spans="12:12" x14ac:dyDescent="0.2">
      <c r="L499"/>
    </row>
    <row r="500" spans="12:12" x14ac:dyDescent="0.2">
      <c r="L500"/>
    </row>
    <row r="501" spans="12:12" x14ac:dyDescent="0.2">
      <c r="L501"/>
    </row>
    <row r="502" spans="12:12" x14ac:dyDescent="0.2">
      <c r="L502"/>
    </row>
    <row r="503" spans="12:12" x14ac:dyDescent="0.2">
      <c r="L503"/>
    </row>
    <row r="504" spans="12:12" x14ac:dyDescent="0.2">
      <c r="L504"/>
    </row>
    <row r="505" spans="12:12" x14ac:dyDescent="0.2">
      <c r="L505"/>
    </row>
    <row r="506" spans="12:12" x14ac:dyDescent="0.2">
      <c r="L506"/>
    </row>
    <row r="507" spans="12:12" x14ac:dyDescent="0.2">
      <c r="L507"/>
    </row>
    <row r="508" spans="12:12" x14ac:dyDescent="0.2">
      <c r="L508"/>
    </row>
    <row r="509" spans="12:12" x14ac:dyDescent="0.2">
      <c r="L509"/>
    </row>
    <row r="510" spans="12:12" x14ac:dyDescent="0.2">
      <c r="L510"/>
    </row>
    <row r="511" spans="12:12" x14ac:dyDescent="0.2">
      <c r="L511"/>
    </row>
    <row r="512" spans="12:12" x14ac:dyDescent="0.2">
      <c r="L512"/>
    </row>
    <row r="513" spans="12:12" x14ac:dyDescent="0.2">
      <c r="L513"/>
    </row>
    <row r="514" spans="12:12" x14ac:dyDescent="0.2">
      <c r="L514"/>
    </row>
    <row r="515" spans="12:12" x14ac:dyDescent="0.2">
      <c r="L515"/>
    </row>
    <row r="516" spans="12:12" x14ac:dyDescent="0.2">
      <c r="L516"/>
    </row>
    <row r="517" spans="12:12" x14ac:dyDescent="0.2">
      <c r="L517"/>
    </row>
    <row r="518" spans="12:12" x14ac:dyDescent="0.2">
      <c r="L518"/>
    </row>
    <row r="519" spans="12:12" x14ac:dyDescent="0.2">
      <c r="L519"/>
    </row>
    <row r="520" spans="12:12" x14ac:dyDescent="0.2">
      <c r="L520"/>
    </row>
    <row r="521" spans="12:12" x14ac:dyDescent="0.2">
      <c r="L521"/>
    </row>
    <row r="522" spans="12:12" x14ac:dyDescent="0.2">
      <c r="L522"/>
    </row>
    <row r="523" spans="12:12" x14ac:dyDescent="0.2">
      <c r="L523"/>
    </row>
    <row r="524" spans="12:12" x14ac:dyDescent="0.2">
      <c r="L524"/>
    </row>
    <row r="525" spans="12:12" x14ac:dyDescent="0.2">
      <c r="L525"/>
    </row>
    <row r="526" spans="12:12" x14ac:dyDescent="0.2">
      <c r="L526"/>
    </row>
    <row r="527" spans="12:12" x14ac:dyDescent="0.2">
      <c r="L527"/>
    </row>
    <row r="528" spans="12:12" x14ac:dyDescent="0.2">
      <c r="L528"/>
    </row>
    <row r="529" spans="12:12" x14ac:dyDescent="0.2">
      <c r="L529"/>
    </row>
    <row r="530" spans="12:12" x14ac:dyDescent="0.2">
      <c r="L530"/>
    </row>
    <row r="531" spans="12:12" x14ac:dyDescent="0.2">
      <c r="L531"/>
    </row>
    <row r="532" spans="12:12" x14ac:dyDescent="0.2">
      <c r="L532"/>
    </row>
    <row r="533" spans="12:12" x14ac:dyDescent="0.2">
      <c r="L533"/>
    </row>
    <row r="534" spans="12:12" x14ac:dyDescent="0.2">
      <c r="L534"/>
    </row>
    <row r="535" spans="12:12" x14ac:dyDescent="0.2">
      <c r="L535"/>
    </row>
    <row r="536" spans="12:12" x14ac:dyDescent="0.2">
      <c r="L536"/>
    </row>
    <row r="537" spans="12:12" x14ac:dyDescent="0.2">
      <c r="L537"/>
    </row>
    <row r="538" spans="12:12" x14ac:dyDescent="0.2">
      <c r="L538"/>
    </row>
    <row r="539" spans="12:12" x14ac:dyDescent="0.2">
      <c r="L539"/>
    </row>
    <row r="540" spans="12:12" x14ac:dyDescent="0.2">
      <c r="L540"/>
    </row>
    <row r="541" spans="12:12" x14ac:dyDescent="0.2">
      <c r="L541"/>
    </row>
    <row r="542" spans="12:12" x14ac:dyDescent="0.2">
      <c r="L542"/>
    </row>
    <row r="543" spans="12:12" x14ac:dyDescent="0.2">
      <c r="L543"/>
    </row>
    <row r="544" spans="12:12" x14ac:dyDescent="0.2">
      <c r="L544"/>
    </row>
    <row r="545" spans="12:12" x14ac:dyDescent="0.2">
      <c r="L545"/>
    </row>
    <row r="546" spans="12:12" x14ac:dyDescent="0.2">
      <c r="L546"/>
    </row>
    <row r="547" spans="12:12" x14ac:dyDescent="0.2">
      <c r="L547"/>
    </row>
    <row r="548" spans="12:12" x14ac:dyDescent="0.2">
      <c r="L548"/>
    </row>
    <row r="549" spans="12:12" x14ac:dyDescent="0.2">
      <c r="L549"/>
    </row>
    <row r="550" spans="12:12" x14ac:dyDescent="0.2">
      <c r="L550"/>
    </row>
    <row r="551" spans="12:12" x14ac:dyDescent="0.2">
      <c r="L551"/>
    </row>
    <row r="552" spans="12:12" x14ac:dyDescent="0.2">
      <c r="L552"/>
    </row>
    <row r="553" spans="12:12" x14ac:dyDescent="0.2">
      <c r="L553"/>
    </row>
    <row r="554" spans="12:12" x14ac:dyDescent="0.2">
      <c r="L554"/>
    </row>
    <row r="555" spans="12:12" x14ac:dyDescent="0.2">
      <c r="L555"/>
    </row>
    <row r="556" spans="12:12" x14ac:dyDescent="0.2">
      <c r="L556"/>
    </row>
    <row r="557" spans="12:12" x14ac:dyDescent="0.2">
      <c r="L557"/>
    </row>
    <row r="558" spans="12:12" x14ac:dyDescent="0.2">
      <c r="L558"/>
    </row>
    <row r="559" spans="12:12" x14ac:dyDescent="0.2">
      <c r="L559"/>
    </row>
    <row r="560" spans="12:12" x14ac:dyDescent="0.2">
      <c r="L560"/>
    </row>
    <row r="561" spans="12:12" x14ac:dyDescent="0.2">
      <c r="L561"/>
    </row>
    <row r="562" spans="12:12" x14ac:dyDescent="0.2">
      <c r="L562"/>
    </row>
    <row r="563" spans="12:12" x14ac:dyDescent="0.2">
      <c r="L563"/>
    </row>
    <row r="564" spans="12:12" x14ac:dyDescent="0.2">
      <c r="L564"/>
    </row>
    <row r="565" spans="12:12" x14ac:dyDescent="0.2">
      <c r="L565"/>
    </row>
    <row r="566" spans="12:12" x14ac:dyDescent="0.2">
      <c r="L566"/>
    </row>
    <row r="567" spans="12:12" x14ac:dyDescent="0.2">
      <c r="L567"/>
    </row>
    <row r="568" spans="12:12" x14ac:dyDescent="0.2">
      <c r="L568"/>
    </row>
    <row r="569" spans="12:12" x14ac:dyDescent="0.2">
      <c r="L569"/>
    </row>
    <row r="570" spans="12:12" x14ac:dyDescent="0.2">
      <c r="L570"/>
    </row>
    <row r="571" spans="12:12" x14ac:dyDescent="0.2">
      <c r="L571"/>
    </row>
    <row r="572" spans="12:12" x14ac:dyDescent="0.2">
      <c r="L572"/>
    </row>
    <row r="573" spans="12:12" x14ac:dyDescent="0.2">
      <c r="L573"/>
    </row>
    <row r="574" spans="12:12" x14ac:dyDescent="0.2">
      <c r="L574"/>
    </row>
    <row r="575" spans="12:12" x14ac:dyDescent="0.2">
      <c r="L575"/>
    </row>
    <row r="576" spans="12:12" x14ac:dyDescent="0.2">
      <c r="L576"/>
    </row>
    <row r="577" spans="12:12" x14ac:dyDescent="0.2">
      <c r="L577"/>
    </row>
    <row r="578" spans="12:12" x14ac:dyDescent="0.2">
      <c r="L578"/>
    </row>
    <row r="579" spans="12:12" x14ac:dyDescent="0.2">
      <c r="L579"/>
    </row>
    <row r="580" spans="12:12" x14ac:dyDescent="0.2">
      <c r="L580"/>
    </row>
    <row r="581" spans="12:12" x14ac:dyDescent="0.2">
      <c r="L581"/>
    </row>
    <row r="582" spans="12:12" x14ac:dyDescent="0.2">
      <c r="L582"/>
    </row>
    <row r="583" spans="12:12" x14ac:dyDescent="0.2">
      <c r="L583"/>
    </row>
    <row r="584" spans="12:12" x14ac:dyDescent="0.2">
      <c r="L584"/>
    </row>
    <row r="585" spans="12:12" x14ac:dyDescent="0.2">
      <c r="L585"/>
    </row>
    <row r="586" spans="12:12" x14ac:dyDescent="0.2">
      <c r="L586"/>
    </row>
    <row r="587" spans="12:12" x14ac:dyDescent="0.2">
      <c r="L587"/>
    </row>
    <row r="588" spans="12:12" x14ac:dyDescent="0.2">
      <c r="L588"/>
    </row>
    <row r="589" spans="12:12" x14ac:dyDescent="0.2">
      <c r="L589"/>
    </row>
    <row r="590" spans="12:12" x14ac:dyDescent="0.2">
      <c r="L590"/>
    </row>
    <row r="591" spans="12:12" x14ac:dyDescent="0.2">
      <c r="L591"/>
    </row>
    <row r="592" spans="12:12" x14ac:dyDescent="0.2">
      <c r="L592"/>
    </row>
    <row r="593" spans="12:12" x14ac:dyDescent="0.2">
      <c r="L593"/>
    </row>
    <row r="594" spans="12:12" x14ac:dyDescent="0.2">
      <c r="L594"/>
    </row>
    <row r="595" spans="12:12" x14ac:dyDescent="0.2">
      <c r="L595"/>
    </row>
    <row r="596" spans="12:12" x14ac:dyDescent="0.2">
      <c r="L596"/>
    </row>
    <row r="597" spans="12:12" x14ac:dyDescent="0.2">
      <c r="L597"/>
    </row>
    <row r="598" spans="12:12" x14ac:dyDescent="0.2">
      <c r="L598"/>
    </row>
    <row r="599" spans="12:12" x14ac:dyDescent="0.2">
      <c r="L599"/>
    </row>
    <row r="600" spans="12:12" x14ac:dyDescent="0.2">
      <c r="L600"/>
    </row>
    <row r="601" spans="12:12" x14ac:dyDescent="0.2">
      <c r="L601"/>
    </row>
    <row r="602" spans="12:12" x14ac:dyDescent="0.2">
      <c r="L602"/>
    </row>
    <row r="603" spans="12:12" x14ac:dyDescent="0.2">
      <c r="L603"/>
    </row>
    <row r="604" spans="12:12" x14ac:dyDescent="0.2">
      <c r="L604"/>
    </row>
    <row r="605" spans="12:12" x14ac:dyDescent="0.2">
      <c r="L605"/>
    </row>
    <row r="606" spans="12:12" x14ac:dyDescent="0.2">
      <c r="L606"/>
    </row>
    <row r="607" spans="12:12" x14ac:dyDescent="0.2">
      <c r="L607"/>
    </row>
    <row r="608" spans="12:12" x14ac:dyDescent="0.2">
      <c r="L608"/>
    </row>
    <row r="609" spans="12:12" x14ac:dyDescent="0.2">
      <c r="L609"/>
    </row>
    <row r="610" spans="12:12" x14ac:dyDescent="0.2">
      <c r="L610"/>
    </row>
    <row r="611" spans="12:12" x14ac:dyDescent="0.2">
      <c r="L611"/>
    </row>
    <row r="612" spans="12:12" x14ac:dyDescent="0.2">
      <c r="L612"/>
    </row>
    <row r="613" spans="12:12" x14ac:dyDescent="0.2">
      <c r="L613"/>
    </row>
    <row r="614" spans="12:12" x14ac:dyDescent="0.2">
      <c r="L614"/>
    </row>
    <row r="615" spans="12:12" x14ac:dyDescent="0.2">
      <c r="L615"/>
    </row>
    <row r="616" spans="12:12" x14ac:dyDescent="0.2">
      <c r="L616"/>
    </row>
    <row r="617" spans="12:12" x14ac:dyDescent="0.2">
      <c r="L617"/>
    </row>
    <row r="618" spans="12:12" x14ac:dyDescent="0.2">
      <c r="L618"/>
    </row>
    <row r="619" spans="12:12" x14ac:dyDescent="0.2">
      <c r="L619"/>
    </row>
    <row r="620" spans="12:12" x14ac:dyDescent="0.2">
      <c r="L620"/>
    </row>
    <row r="621" spans="12:12" x14ac:dyDescent="0.2">
      <c r="L621"/>
    </row>
    <row r="622" spans="12:12" x14ac:dyDescent="0.2">
      <c r="L622"/>
    </row>
    <row r="623" spans="12:12" x14ac:dyDescent="0.2">
      <c r="L623"/>
    </row>
    <row r="624" spans="12:12" x14ac:dyDescent="0.2">
      <c r="L624"/>
    </row>
    <row r="625" spans="12:12" x14ac:dyDescent="0.2">
      <c r="L625"/>
    </row>
    <row r="626" spans="12:12" x14ac:dyDescent="0.2">
      <c r="L626"/>
    </row>
    <row r="627" spans="12:12" x14ac:dyDescent="0.2">
      <c r="L627"/>
    </row>
    <row r="628" spans="12:12" x14ac:dyDescent="0.2">
      <c r="L628"/>
    </row>
    <row r="629" spans="12:12" x14ac:dyDescent="0.2">
      <c r="L629"/>
    </row>
    <row r="630" spans="12:12" x14ac:dyDescent="0.2">
      <c r="L630"/>
    </row>
    <row r="631" spans="12:12" x14ac:dyDescent="0.2">
      <c r="L631"/>
    </row>
    <row r="632" spans="12:12" x14ac:dyDescent="0.2">
      <c r="L632"/>
    </row>
    <row r="633" spans="12:12" x14ac:dyDescent="0.2">
      <c r="L633"/>
    </row>
    <row r="634" spans="12:12" x14ac:dyDescent="0.2">
      <c r="L634"/>
    </row>
    <row r="635" spans="12:12" x14ac:dyDescent="0.2">
      <c r="L635"/>
    </row>
    <row r="636" spans="12:12" x14ac:dyDescent="0.2">
      <c r="L636"/>
    </row>
    <row r="637" spans="12:12" x14ac:dyDescent="0.2">
      <c r="L637"/>
    </row>
    <row r="638" spans="12:12" x14ac:dyDescent="0.2">
      <c r="L638"/>
    </row>
    <row r="639" spans="12:12" x14ac:dyDescent="0.2">
      <c r="L639"/>
    </row>
    <row r="640" spans="12:12" x14ac:dyDescent="0.2">
      <c r="L640"/>
    </row>
    <row r="641" spans="12:12" x14ac:dyDescent="0.2">
      <c r="L641"/>
    </row>
    <row r="642" spans="12:12" x14ac:dyDescent="0.2">
      <c r="L642"/>
    </row>
    <row r="643" spans="12:12" x14ac:dyDescent="0.2">
      <c r="L643"/>
    </row>
    <row r="644" spans="12:12" x14ac:dyDescent="0.2">
      <c r="L644"/>
    </row>
    <row r="645" spans="12:12" x14ac:dyDescent="0.2">
      <c r="L645"/>
    </row>
    <row r="646" spans="12:12" x14ac:dyDescent="0.2">
      <c r="L646"/>
    </row>
    <row r="647" spans="12:12" x14ac:dyDescent="0.2">
      <c r="L647"/>
    </row>
    <row r="648" spans="12:12" x14ac:dyDescent="0.2">
      <c r="L648"/>
    </row>
    <row r="649" spans="12:12" x14ac:dyDescent="0.2">
      <c r="L649"/>
    </row>
    <row r="650" spans="12:12" x14ac:dyDescent="0.2">
      <c r="L650"/>
    </row>
    <row r="651" spans="12:12" x14ac:dyDescent="0.2">
      <c r="L651"/>
    </row>
    <row r="652" spans="12:12" x14ac:dyDescent="0.2">
      <c r="L652"/>
    </row>
    <row r="653" spans="12:12" x14ac:dyDescent="0.2">
      <c r="L653"/>
    </row>
    <row r="654" spans="12:12" x14ac:dyDescent="0.2">
      <c r="L654"/>
    </row>
    <row r="655" spans="12:12" x14ac:dyDescent="0.2">
      <c r="L655"/>
    </row>
    <row r="656" spans="12:12" x14ac:dyDescent="0.2">
      <c r="L656"/>
    </row>
    <row r="657" spans="12:12" x14ac:dyDescent="0.2">
      <c r="L657"/>
    </row>
    <row r="658" spans="12:12" x14ac:dyDescent="0.2">
      <c r="L658"/>
    </row>
    <row r="659" spans="12:12" x14ac:dyDescent="0.2">
      <c r="L659"/>
    </row>
    <row r="660" spans="12:12" x14ac:dyDescent="0.2">
      <c r="L660"/>
    </row>
    <row r="661" spans="12:12" x14ac:dyDescent="0.2">
      <c r="L661"/>
    </row>
    <row r="662" spans="12:12" x14ac:dyDescent="0.2">
      <c r="L662"/>
    </row>
    <row r="663" spans="12:12" x14ac:dyDescent="0.2">
      <c r="L663"/>
    </row>
    <row r="664" spans="12:12" x14ac:dyDescent="0.2">
      <c r="L664"/>
    </row>
    <row r="665" spans="12:12" x14ac:dyDescent="0.2">
      <c r="L665"/>
    </row>
    <row r="666" spans="12:12" x14ac:dyDescent="0.2">
      <c r="L666"/>
    </row>
    <row r="667" spans="12:12" x14ac:dyDescent="0.2">
      <c r="L667"/>
    </row>
    <row r="668" spans="12:12" x14ac:dyDescent="0.2">
      <c r="L668"/>
    </row>
    <row r="669" spans="12:12" x14ac:dyDescent="0.2">
      <c r="L669"/>
    </row>
    <row r="670" spans="12:12" x14ac:dyDescent="0.2">
      <c r="L670"/>
    </row>
    <row r="671" spans="12:12" x14ac:dyDescent="0.2">
      <c r="L671"/>
    </row>
    <row r="672" spans="12:12" x14ac:dyDescent="0.2">
      <c r="L672"/>
    </row>
    <row r="673" spans="12:12" x14ac:dyDescent="0.2">
      <c r="L673"/>
    </row>
    <row r="674" spans="12:12" x14ac:dyDescent="0.2">
      <c r="L674"/>
    </row>
    <row r="675" spans="12:12" x14ac:dyDescent="0.2">
      <c r="L675"/>
    </row>
    <row r="676" spans="12:12" x14ac:dyDescent="0.2">
      <c r="L676"/>
    </row>
    <row r="677" spans="12:12" x14ac:dyDescent="0.2">
      <c r="L677"/>
    </row>
    <row r="678" spans="12:12" x14ac:dyDescent="0.2">
      <c r="L678"/>
    </row>
    <row r="679" spans="12:12" x14ac:dyDescent="0.2">
      <c r="L679"/>
    </row>
    <row r="680" spans="12:12" x14ac:dyDescent="0.2">
      <c r="L680"/>
    </row>
    <row r="681" spans="12:12" x14ac:dyDescent="0.2">
      <c r="L681"/>
    </row>
    <row r="682" spans="12:12" x14ac:dyDescent="0.2">
      <c r="L682"/>
    </row>
    <row r="683" spans="12:12" x14ac:dyDescent="0.2">
      <c r="L683"/>
    </row>
    <row r="684" spans="12:12" x14ac:dyDescent="0.2">
      <c r="L684"/>
    </row>
    <row r="685" spans="12:12" x14ac:dyDescent="0.2">
      <c r="L685"/>
    </row>
    <row r="686" spans="12:12" x14ac:dyDescent="0.2">
      <c r="L686"/>
    </row>
    <row r="687" spans="12:12" x14ac:dyDescent="0.2">
      <c r="L687"/>
    </row>
    <row r="688" spans="12:12" x14ac:dyDescent="0.2">
      <c r="L688"/>
    </row>
    <row r="689" spans="12:12" x14ac:dyDescent="0.2">
      <c r="L689"/>
    </row>
    <row r="690" spans="12:12" x14ac:dyDescent="0.2">
      <c r="L690"/>
    </row>
    <row r="691" spans="12:12" x14ac:dyDescent="0.2">
      <c r="L691"/>
    </row>
    <row r="692" spans="12:12" x14ac:dyDescent="0.2">
      <c r="L692"/>
    </row>
    <row r="693" spans="12:12" x14ac:dyDescent="0.2">
      <c r="L693"/>
    </row>
    <row r="694" spans="12:12" x14ac:dyDescent="0.2">
      <c r="L694"/>
    </row>
    <row r="695" spans="12:12" x14ac:dyDescent="0.2">
      <c r="L695"/>
    </row>
    <row r="696" spans="12:12" x14ac:dyDescent="0.2">
      <c r="L696"/>
    </row>
    <row r="697" spans="12:12" x14ac:dyDescent="0.2">
      <c r="L697"/>
    </row>
    <row r="698" spans="12:12" x14ac:dyDescent="0.2">
      <c r="L698"/>
    </row>
    <row r="699" spans="12:12" x14ac:dyDescent="0.2">
      <c r="L699"/>
    </row>
    <row r="700" spans="12:12" x14ac:dyDescent="0.2">
      <c r="L700"/>
    </row>
    <row r="701" spans="12:12" x14ac:dyDescent="0.2">
      <c r="L701"/>
    </row>
    <row r="702" spans="12:12" x14ac:dyDescent="0.2">
      <c r="L702"/>
    </row>
    <row r="703" spans="12:12" x14ac:dyDescent="0.2">
      <c r="L703"/>
    </row>
    <row r="704" spans="12:12" x14ac:dyDescent="0.2">
      <c r="L704"/>
    </row>
    <row r="705" spans="12:12" x14ac:dyDescent="0.2">
      <c r="L705"/>
    </row>
    <row r="706" spans="12:12" x14ac:dyDescent="0.2">
      <c r="L706"/>
    </row>
    <row r="707" spans="12:12" x14ac:dyDescent="0.2">
      <c r="L707"/>
    </row>
    <row r="708" spans="12:12" x14ac:dyDescent="0.2">
      <c r="L708"/>
    </row>
    <row r="709" spans="12:12" x14ac:dyDescent="0.2">
      <c r="L709"/>
    </row>
    <row r="710" spans="12:12" x14ac:dyDescent="0.2">
      <c r="L710"/>
    </row>
    <row r="711" spans="12:12" x14ac:dyDescent="0.2">
      <c r="L711"/>
    </row>
    <row r="712" spans="12:12" x14ac:dyDescent="0.2">
      <c r="L712"/>
    </row>
    <row r="713" spans="12:12" x14ac:dyDescent="0.2">
      <c r="L713"/>
    </row>
    <row r="714" spans="12:12" x14ac:dyDescent="0.2">
      <c r="L714"/>
    </row>
    <row r="715" spans="12:12" x14ac:dyDescent="0.2">
      <c r="L715"/>
    </row>
    <row r="716" spans="12:12" x14ac:dyDescent="0.2">
      <c r="L716"/>
    </row>
    <row r="717" spans="12:12" x14ac:dyDescent="0.2">
      <c r="L717"/>
    </row>
    <row r="718" spans="12:12" x14ac:dyDescent="0.2">
      <c r="L718"/>
    </row>
    <row r="719" spans="12:12" x14ac:dyDescent="0.2">
      <c r="L719"/>
    </row>
    <row r="720" spans="12:12" x14ac:dyDescent="0.2">
      <c r="L720"/>
    </row>
    <row r="721" spans="12:12" x14ac:dyDescent="0.2">
      <c r="L721"/>
    </row>
    <row r="722" spans="12:12" x14ac:dyDescent="0.2">
      <c r="L722"/>
    </row>
    <row r="723" spans="12:12" x14ac:dyDescent="0.2">
      <c r="L723"/>
    </row>
    <row r="724" spans="12:12" x14ac:dyDescent="0.2">
      <c r="L724"/>
    </row>
    <row r="725" spans="12:12" x14ac:dyDescent="0.2">
      <c r="L725"/>
    </row>
    <row r="726" spans="12:12" x14ac:dyDescent="0.2">
      <c r="L726"/>
    </row>
    <row r="727" spans="12:12" x14ac:dyDescent="0.2">
      <c r="L727"/>
    </row>
    <row r="728" spans="12:12" x14ac:dyDescent="0.2">
      <c r="L728"/>
    </row>
    <row r="729" spans="12:12" x14ac:dyDescent="0.2">
      <c r="L729"/>
    </row>
    <row r="730" spans="12:12" x14ac:dyDescent="0.2">
      <c r="L730"/>
    </row>
    <row r="731" spans="12:12" x14ac:dyDescent="0.2">
      <c r="L731"/>
    </row>
    <row r="732" spans="12:12" x14ac:dyDescent="0.2">
      <c r="L732"/>
    </row>
    <row r="733" spans="12:12" x14ac:dyDescent="0.2">
      <c r="L733"/>
    </row>
    <row r="734" spans="12:12" x14ac:dyDescent="0.2">
      <c r="L734"/>
    </row>
    <row r="735" spans="12:12" x14ac:dyDescent="0.2">
      <c r="L735"/>
    </row>
    <row r="736" spans="12:12" x14ac:dyDescent="0.2">
      <c r="L736"/>
    </row>
    <row r="737" spans="12:12" x14ac:dyDescent="0.2">
      <c r="L737"/>
    </row>
    <row r="738" spans="12:12" x14ac:dyDescent="0.2">
      <c r="L738"/>
    </row>
    <row r="739" spans="12:12" x14ac:dyDescent="0.2">
      <c r="L739"/>
    </row>
    <row r="740" spans="12:12" x14ac:dyDescent="0.2">
      <c r="L740"/>
    </row>
    <row r="741" spans="12:12" x14ac:dyDescent="0.2">
      <c r="L741"/>
    </row>
    <row r="742" spans="12:12" x14ac:dyDescent="0.2">
      <c r="L742"/>
    </row>
    <row r="743" spans="12:12" x14ac:dyDescent="0.2">
      <c r="L743"/>
    </row>
    <row r="744" spans="12:12" x14ac:dyDescent="0.2">
      <c r="L744"/>
    </row>
    <row r="745" spans="12:12" x14ac:dyDescent="0.2">
      <c r="L745"/>
    </row>
    <row r="746" spans="12:12" x14ac:dyDescent="0.2">
      <c r="L746"/>
    </row>
    <row r="747" spans="12:12" x14ac:dyDescent="0.2">
      <c r="L747"/>
    </row>
    <row r="748" spans="12:12" x14ac:dyDescent="0.2">
      <c r="L748"/>
    </row>
    <row r="749" spans="12:12" x14ac:dyDescent="0.2">
      <c r="L749"/>
    </row>
    <row r="750" spans="12:12" x14ac:dyDescent="0.2">
      <c r="L750"/>
    </row>
    <row r="751" spans="12:12" x14ac:dyDescent="0.2">
      <c r="L751"/>
    </row>
    <row r="752" spans="12:12" x14ac:dyDescent="0.2">
      <c r="L752"/>
    </row>
    <row r="753" spans="12:12" x14ac:dyDescent="0.2">
      <c r="L753"/>
    </row>
    <row r="754" spans="12:12" x14ac:dyDescent="0.2">
      <c r="L754"/>
    </row>
    <row r="755" spans="12:12" x14ac:dyDescent="0.2">
      <c r="L755"/>
    </row>
    <row r="756" spans="12:12" x14ac:dyDescent="0.2">
      <c r="L756"/>
    </row>
    <row r="757" spans="12:12" x14ac:dyDescent="0.2">
      <c r="L757"/>
    </row>
    <row r="758" spans="12:12" x14ac:dyDescent="0.2">
      <c r="L758"/>
    </row>
    <row r="759" spans="12:12" x14ac:dyDescent="0.2">
      <c r="L759"/>
    </row>
    <row r="760" spans="12:12" x14ac:dyDescent="0.2">
      <c r="L760"/>
    </row>
    <row r="761" spans="12:12" x14ac:dyDescent="0.2">
      <c r="L761"/>
    </row>
    <row r="762" spans="12:12" x14ac:dyDescent="0.2">
      <c r="L762"/>
    </row>
    <row r="763" spans="12:12" x14ac:dyDescent="0.2">
      <c r="L763"/>
    </row>
    <row r="764" spans="12:12" x14ac:dyDescent="0.2">
      <c r="L764"/>
    </row>
    <row r="765" spans="12:12" x14ac:dyDescent="0.2">
      <c r="L765"/>
    </row>
    <row r="766" spans="12:12" x14ac:dyDescent="0.2">
      <c r="L766"/>
    </row>
    <row r="767" spans="12:12" x14ac:dyDescent="0.2">
      <c r="L767"/>
    </row>
    <row r="768" spans="12:12" x14ac:dyDescent="0.2">
      <c r="L768"/>
    </row>
    <row r="769" spans="12:12" x14ac:dyDescent="0.2">
      <c r="L769"/>
    </row>
    <row r="770" spans="12:12" x14ac:dyDescent="0.2">
      <c r="L770"/>
    </row>
    <row r="771" spans="12:12" x14ac:dyDescent="0.2">
      <c r="L771"/>
    </row>
    <row r="772" spans="12:12" x14ac:dyDescent="0.2">
      <c r="L772"/>
    </row>
    <row r="773" spans="12:12" x14ac:dyDescent="0.2">
      <c r="L773"/>
    </row>
    <row r="774" spans="12:12" x14ac:dyDescent="0.2">
      <c r="L774"/>
    </row>
    <row r="775" spans="12:12" x14ac:dyDescent="0.2">
      <c r="L775"/>
    </row>
    <row r="776" spans="12:12" x14ac:dyDescent="0.2">
      <c r="L776"/>
    </row>
    <row r="777" spans="12:12" x14ac:dyDescent="0.2">
      <c r="L777"/>
    </row>
    <row r="778" spans="12:12" x14ac:dyDescent="0.2">
      <c r="L778"/>
    </row>
    <row r="779" spans="12:12" x14ac:dyDescent="0.2">
      <c r="L779"/>
    </row>
    <row r="780" spans="12:12" x14ac:dyDescent="0.2">
      <c r="L780"/>
    </row>
    <row r="781" spans="12:12" x14ac:dyDescent="0.2">
      <c r="L781"/>
    </row>
    <row r="782" spans="12:12" x14ac:dyDescent="0.2">
      <c r="L782"/>
    </row>
    <row r="783" spans="12:12" x14ac:dyDescent="0.2">
      <c r="L783"/>
    </row>
    <row r="784" spans="12:12" x14ac:dyDescent="0.2">
      <c r="L784"/>
    </row>
    <row r="785" spans="12:12" x14ac:dyDescent="0.2">
      <c r="L785"/>
    </row>
    <row r="786" spans="12:12" x14ac:dyDescent="0.2">
      <c r="L786"/>
    </row>
    <row r="787" spans="12:12" x14ac:dyDescent="0.2">
      <c r="L787"/>
    </row>
    <row r="788" spans="12:12" x14ac:dyDescent="0.2">
      <c r="L788"/>
    </row>
    <row r="789" spans="12:12" x14ac:dyDescent="0.2">
      <c r="L789"/>
    </row>
    <row r="790" spans="12:12" x14ac:dyDescent="0.2">
      <c r="L790"/>
    </row>
    <row r="791" spans="12:12" x14ac:dyDescent="0.2">
      <c r="L791"/>
    </row>
    <row r="792" spans="12:12" x14ac:dyDescent="0.2">
      <c r="L792"/>
    </row>
    <row r="793" spans="12:12" x14ac:dyDescent="0.2">
      <c r="L793"/>
    </row>
    <row r="794" spans="12:12" x14ac:dyDescent="0.2">
      <c r="L794"/>
    </row>
    <row r="795" spans="12:12" x14ac:dyDescent="0.2">
      <c r="L795"/>
    </row>
    <row r="796" spans="12:12" x14ac:dyDescent="0.2">
      <c r="L796"/>
    </row>
    <row r="797" spans="12:12" x14ac:dyDescent="0.2">
      <c r="L797"/>
    </row>
    <row r="798" spans="12:12" x14ac:dyDescent="0.2">
      <c r="L798"/>
    </row>
    <row r="799" spans="12:12" x14ac:dyDescent="0.2">
      <c r="L799"/>
    </row>
    <row r="800" spans="12:12" x14ac:dyDescent="0.2">
      <c r="L800"/>
    </row>
    <row r="801" spans="12:12" x14ac:dyDescent="0.2">
      <c r="L801"/>
    </row>
    <row r="802" spans="12:12" x14ac:dyDescent="0.2">
      <c r="L802"/>
    </row>
    <row r="803" spans="12:12" x14ac:dyDescent="0.2">
      <c r="L803"/>
    </row>
    <row r="804" spans="12:12" x14ac:dyDescent="0.2">
      <c r="L804"/>
    </row>
    <row r="805" spans="12:12" x14ac:dyDescent="0.2">
      <c r="L805"/>
    </row>
    <row r="806" spans="12:12" x14ac:dyDescent="0.2">
      <c r="L806"/>
    </row>
    <row r="807" spans="12:12" x14ac:dyDescent="0.2">
      <c r="L807"/>
    </row>
    <row r="808" spans="12:12" x14ac:dyDescent="0.2">
      <c r="L808"/>
    </row>
    <row r="809" spans="12:12" x14ac:dyDescent="0.2">
      <c r="L809"/>
    </row>
    <row r="810" spans="12:12" x14ac:dyDescent="0.2">
      <c r="L810"/>
    </row>
    <row r="811" spans="12:12" x14ac:dyDescent="0.2">
      <c r="L811"/>
    </row>
    <row r="812" spans="12:12" x14ac:dyDescent="0.2">
      <c r="L812"/>
    </row>
    <row r="813" spans="12:12" x14ac:dyDescent="0.2">
      <c r="L813"/>
    </row>
    <row r="814" spans="12:12" x14ac:dyDescent="0.2">
      <c r="L814"/>
    </row>
    <row r="815" spans="12:12" x14ac:dyDescent="0.2">
      <c r="L815"/>
    </row>
    <row r="816" spans="12:12" x14ac:dyDescent="0.2">
      <c r="L816"/>
    </row>
    <row r="817" spans="12:12" x14ac:dyDescent="0.2">
      <c r="L817"/>
    </row>
    <row r="818" spans="12:12" x14ac:dyDescent="0.2">
      <c r="L818"/>
    </row>
    <row r="819" spans="12:12" x14ac:dyDescent="0.2">
      <c r="L819"/>
    </row>
    <row r="820" spans="12:12" x14ac:dyDescent="0.2">
      <c r="L820"/>
    </row>
    <row r="821" spans="12:12" x14ac:dyDescent="0.2">
      <c r="L821"/>
    </row>
    <row r="822" spans="12:12" x14ac:dyDescent="0.2">
      <c r="L822"/>
    </row>
    <row r="823" spans="12:12" x14ac:dyDescent="0.2">
      <c r="L823"/>
    </row>
    <row r="824" spans="12:12" x14ac:dyDescent="0.2">
      <c r="L824"/>
    </row>
    <row r="825" spans="12:12" x14ac:dyDescent="0.2">
      <c r="L825"/>
    </row>
    <row r="826" spans="12:12" x14ac:dyDescent="0.2">
      <c r="L826"/>
    </row>
    <row r="827" spans="12:12" x14ac:dyDescent="0.2">
      <c r="L827"/>
    </row>
    <row r="828" spans="12:12" x14ac:dyDescent="0.2">
      <c r="L828"/>
    </row>
    <row r="829" spans="12:12" x14ac:dyDescent="0.2">
      <c r="L829"/>
    </row>
    <row r="830" spans="12:12" x14ac:dyDescent="0.2">
      <c r="L830"/>
    </row>
    <row r="831" spans="12:12" x14ac:dyDescent="0.2">
      <c r="L831"/>
    </row>
    <row r="832" spans="12:12" x14ac:dyDescent="0.2">
      <c r="L832"/>
    </row>
    <row r="833" spans="12:12" x14ac:dyDescent="0.2">
      <c r="L833"/>
    </row>
    <row r="834" spans="12:12" x14ac:dyDescent="0.2">
      <c r="L834"/>
    </row>
    <row r="835" spans="12:12" x14ac:dyDescent="0.2">
      <c r="L835"/>
    </row>
    <row r="836" spans="12:12" x14ac:dyDescent="0.2">
      <c r="L836"/>
    </row>
    <row r="837" spans="12:12" x14ac:dyDescent="0.2">
      <c r="L837"/>
    </row>
    <row r="838" spans="12:12" x14ac:dyDescent="0.2">
      <c r="L838"/>
    </row>
    <row r="839" spans="12:12" x14ac:dyDescent="0.2">
      <c r="L839"/>
    </row>
    <row r="840" spans="12:12" x14ac:dyDescent="0.2">
      <c r="L840"/>
    </row>
    <row r="841" spans="12:12" x14ac:dyDescent="0.2">
      <c r="L841"/>
    </row>
    <row r="842" spans="12:12" x14ac:dyDescent="0.2">
      <c r="L842"/>
    </row>
    <row r="843" spans="12:12" x14ac:dyDescent="0.2">
      <c r="L843"/>
    </row>
    <row r="844" spans="12:12" x14ac:dyDescent="0.2">
      <c r="L844"/>
    </row>
    <row r="845" spans="12:12" x14ac:dyDescent="0.2">
      <c r="L845"/>
    </row>
    <row r="846" spans="12:12" x14ac:dyDescent="0.2">
      <c r="L846"/>
    </row>
    <row r="847" spans="12:12" x14ac:dyDescent="0.2">
      <c r="L847"/>
    </row>
    <row r="848" spans="12:12" x14ac:dyDescent="0.2">
      <c r="L848"/>
    </row>
    <row r="849" spans="12:12" x14ac:dyDescent="0.2">
      <c r="L849"/>
    </row>
    <row r="850" spans="12:12" x14ac:dyDescent="0.2">
      <c r="L850"/>
    </row>
    <row r="851" spans="12:12" x14ac:dyDescent="0.2">
      <c r="L851"/>
    </row>
    <row r="852" spans="12:12" x14ac:dyDescent="0.2">
      <c r="L852"/>
    </row>
    <row r="853" spans="12:12" x14ac:dyDescent="0.2">
      <c r="L853"/>
    </row>
    <row r="854" spans="12:12" x14ac:dyDescent="0.2">
      <c r="L854"/>
    </row>
    <row r="855" spans="12:12" x14ac:dyDescent="0.2">
      <c r="L855"/>
    </row>
    <row r="856" spans="12:12" x14ac:dyDescent="0.2">
      <c r="L856"/>
    </row>
    <row r="857" spans="12:12" x14ac:dyDescent="0.2">
      <c r="L857"/>
    </row>
    <row r="858" spans="12:12" x14ac:dyDescent="0.2">
      <c r="L858"/>
    </row>
    <row r="859" spans="12:12" x14ac:dyDescent="0.2">
      <c r="L859"/>
    </row>
    <row r="860" spans="12:12" x14ac:dyDescent="0.2">
      <c r="L860"/>
    </row>
    <row r="861" spans="12:12" x14ac:dyDescent="0.2">
      <c r="L861"/>
    </row>
    <row r="862" spans="12:12" x14ac:dyDescent="0.2">
      <c r="L862"/>
    </row>
    <row r="863" spans="12:12" x14ac:dyDescent="0.2">
      <c r="L863"/>
    </row>
    <row r="864" spans="12:12" x14ac:dyDescent="0.2">
      <c r="L864"/>
    </row>
    <row r="865" spans="12:12" x14ac:dyDescent="0.2">
      <c r="L865"/>
    </row>
    <row r="866" spans="12:12" x14ac:dyDescent="0.2">
      <c r="L866"/>
    </row>
    <row r="867" spans="12:12" x14ac:dyDescent="0.2">
      <c r="L867"/>
    </row>
    <row r="868" spans="12:12" x14ac:dyDescent="0.2">
      <c r="L868"/>
    </row>
    <row r="869" spans="12:12" x14ac:dyDescent="0.2">
      <c r="L869"/>
    </row>
    <row r="870" spans="12:12" x14ac:dyDescent="0.2">
      <c r="L870"/>
    </row>
    <row r="871" spans="12:12" x14ac:dyDescent="0.2">
      <c r="L871"/>
    </row>
    <row r="872" spans="12:12" x14ac:dyDescent="0.2">
      <c r="L872"/>
    </row>
    <row r="873" spans="12:12" x14ac:dyDescent="0.2">
      <c r="L873"/>
    </row>
    <row r="874" spans="12:12" x14ac:dyDescent="0.2">
      <c r="L874"/>
    </row>
    <row r="875" spans="12:12" x14ac:dyDescent="0.2">
      <c r="L875"/>
    </row>
    <row r="876" spans="12:12" x14ac:dyDescent="0.2">
      <c r="L876"/>
    </row>
    <row r="877" spans="12:12" x14ac:dyDescent="0.2">
      <c r="L877"/>
    </row>
    <row r="878" spans="12:12" x14ac:dyDescent="0.2">
      <c r="L878"/>
    </row>
    <row r="879" spans="12:12" x14ac:dyDescent="0.2">
      <c r="L879"/>
    </row>
    <row r="880" spans="12:12" x14ac:dyDescent="0.2">
      <c r="L880"/>
    </row>
    <row r="881" spans="12:12" x14ac:dyDescent="0.2">
      <c r="L881"/>
    </row>
    <row r="882" spans="12:12" x14ac:dyDescent="0.2">
      <c r="L882"/>
    </row>
    <row r="883" spans="12:12" x14ac:dyDescent="0.2">
      <c r="L883"/>
    </row>
    <row r="884" spans="12:12" x14ac:dyDescent="0.2">
      <c r="L884"/>
    </row>
    <row r="885" spans="12:12" x14ac:dyDescent="0.2">
      <c r="L885"/>
    </row>
    <row r="886" spans="12:12" x14ac:dyDescent="0.2">
      <c r="L886"/>
    </row>
    <row r="887" spans="12:12" x14ac:dyDescent="0.2">
      <c r="L887"/>
    </row>
    <row r="888" spans="12:12" x14ac:dyDescent="0.2">
      <c r="L888"/>
    </row>
    <row r="889" spans="12:12" x14ac:dyDescent="0.2">
      <c r="L889"/>
    </row>
    <row r="890" spans="12:12" x14ac:dyDescent="0.2">
      <c r="L890"/>
    </row>
    <row r="891" spans="12:12" x14ac:dyDescent="0.2">
      <c r="L891"/>
    </row>
    <row r="892" spans="12:12" x14ac:dyDescent="0.2">
      <c r="L892"/>
    </row>
    <row r="893" spans="12:12" x14ac:dyDescent="0.2">
      <c r="L893"/>
    </row>
    <row r="894" spans="12:12" x14ac:dyDescent="0.2">
      <c r="L894"/>
    </row>
    <row r="895" spans="12:12" x14ac:dyDescent="0.2">
      <c r="L895"/>
    </row>
    <row r="896" spans="12:12" x14ac:dyDescent="0.2">
      <c r="L896"/>
    </row>
    <row r="897" spans="12:12" x14ac:dyDescent="0.2">
      <c r="L897"/>
    </row>
    <row r="898" spans="12:12" x14ac:dyDescent="0.2">
      <c r="L898"/>
    </row>
    <row r="899" spans="12:12" x14ac:dyDescent="0.2">
      <c r="L899"/>
    </row>
    <row r="900" spans="12:12" x14ac:dyDescent="0.2">
      <c r="L900"/>
    </row>
    <row r="901" spans="12:12" x14ac:dyDescent="0.2">
      <c r="L901"/>
    </row>
    <row r="902" spans="12:12" x14ac:dyDescent="0.2">
      <c r="L902"/>
    </row>
    <row r="903" spans="12:12" x14ac:dyDescent="0.2">
      <c r="L903"/>
    </row>
    <row r="904" spans="12:12" x14ac:dyDescent="0.2">
      <c r="L904"/>
    </row>
    <row r="905" spans="12:12" x14ac:dyDescent="0.2">
      <c r="L905"/>
    </row>
    <row r="906" spans="12:12" x14ac:dyDescent="0.2">
      <c r="L906"/>
    </row>
    <row r="907" spans="12:12" x14ac:dyDescent="0.2">
      <c r="L907"/>
    </row>
    <row r="908" spans="12:12" x14ac:dyDescent="0.2">
      <c r="L908"/>
    </row>
    <row r="909" spans="12:12" x14ac:dyDescent="0.2">
      <c r="L909"/>
    </row>
    <row r="910" spans="12:12" x14ac:dyDescent="0.2">
      <c r="L910"/>
    </row>
    <row r="911" spans="12:12" x14ac:dyDescent="0.2">
      <c r="L911"/>
    </row>
    <row r="912" spans="12:12" x14ac:dyDescent="0.2">
      <c r="L912"/>
    </row>
    <row r="913" spans="12:12" x14ac:dyDescent="0.2">
      <c r="L913"/>
    </row>
    <row r="914" spans="12:12" x14ac:dyDescent="0.2">
      <c r="L914"/>
    </row>
    <row r="915" spans="12:12" x14ac:dyDescent="0.2">
      <c r="L915"/>
    </row>
    <row r="916" spans="12:12" x14ac:dyDescent="0.2">
      <c r="L916"/>
    </row>
    <row r="917" spans="12:12" x14ac:dyDescent="0.2">
      <c r="L917"/>
    </row>
    <row r="918" spans="12:12" x14ac:dyDescent="0.2">
      <c r="L918"/>
    </row>
    <row r="919" spans="12:12" x14ac:dyDescent="0.2">
      <c r="L919"/>
    </row>
    <row r="920" spans="12:12" x14ac:dyDescent="0.2">
      <c r="L920"/>
    </row>
    <row r="921" spans="12:12" x14ac:dyDescent="0.2">
      <c r="L921"/>
    </row>
    <row r="922" spans="12:12" x14ac:dyDescent="0.2">
      <c r="L922"/>
    </row>
    <row r="923" spans="12:12" x14ac:dyDescent="0.2">
      <c r="L923"/>
    </row>
    <row r="924" spans="12:12" x14ac:dyDescent="0.2">
      <c r="L924"/>
    </row>
    <row r="925" spans="12:12" x14ac:dyDescent="0.2">
      <c r="L925"/>
    </row>
    <row r="926" spans="12:12" x14ac:dyDescent="0.2">
      <c r="L926"/>
    </row>
    <row r="927" spans="12:12" x14ac:dyDescent="0.2">
      <c r="L927"/>
    </row>
    <row r="928" spans="12:12" x14ac:dyDescent="0.2">
      <c r="L928"/>
    </row>
    <row r="929" spans="12:12" x14ac:dyDescent="0.2">
      <c r="L929"/>
    </row>
    <row r="930" spans="12:12" x14ac:dyDescent="0.2">
      <c r="L930"/>
    </row>
    <row r="931" spans="12:12" x14ac:dyDescent="0.2">
      <c r="L931"/>
    </row>
    <row r="932" spans="12:12" x14ac:dyDescent="0.2">
      <c r="L932"/>
    </row>
    <row r="933" spans="12:12" x14ac:dyDescent="0.2">
      <c r="L933"/>
    </row>
    <row r="934" spans="12:12" x14ac:dyDescent="0.2">
      <c r="L934"/>
    </row>
    <row r="935" spans="12:12" x14ac:dyDescent="0.2">
      <c r="L935"/>
    </row>
    <row r="936" spans="12:12" x14ac:dyDescent="0.2">
      <c r="L936"/>
    </row>
    <row r="937" spans="12:12" x14ac:dyDescent="0.2">
      <c r="L937"/>
    </row>
    <row r="938" spans="12:12" x14ac:dyDescent="0.2">
      <c r="L938"/>
    </row>
    <row r="939" spans="12:12" x14ac:dyDescent="0.2">
      <c r="L939"/>
    </row>
    <row r="940" spans="12:12" x14ac:dyDescent="0.2">
      <c r="L940"/>
    </row>
    <row r="941" spans="12:12" x14ac:dyDescent="0.2">
      <c r="L941"/>
    </row>
    <row r="942" spans="12:12" x14ac:dyDescent="0.2">
      <c r="L942"/>
    </row>
    <row r="943" spans="12:12" x14ac:dyDescent="0.2">
      <c r="L943"/>
    </row>
    <row r="944" spans="12:12" x14ac:dyDescent="0.2">
      <c r="L944"/>
    </row>
    <row r="945" spans="12:12" x14ac:dyDescent="0.2">
      <c r="L945"/>
    </row>
    <row r="946" spans="12:12" x14ac:dyDescent="0.2">
      <c r="L946"/>
    </row>
    <row r="947" spans="12:12" x14ac:dyDescent="0.2">
      <c r="L947"/>
    </row>
    <row r="948" spans="12:12" x14ac:dyDescent="0.2">
      <c r="L948"/>
    </row>
    <row r="949" spans="12:12" x14ac:dyDescent="0.2">
      <c r="L949"/>
    </row>
    <row r="950" spans="12:12" x14ac:dyDescent="0.2">
      <c r="L950"/>
    </row>
    <row r="951" spans="12:12" x14ac:dyDescent="0.2">
      <c r="L951"/>
    </row>
    <row r="952" spans="12:12" x14ac:dyDescent="0.2">
      <c r="L952"/>
    </row>
    <row r="953" spans="12:12" x14ac:dyDescent="0.2">
      <c r="L953"/>
    </row>
    <row r="954" spans="12:12" x14ac:dyDescent="0.2">
      <c r="L954"/>
    </row>
    <row r="955" spans="12:12" x14ac:dyDescent="0.2">
      <c r="L955"/>
    </row>
    <row r="956" spans="12:12" x14ac:dyDescent="0.2">
      <c r="L956"/>
    </row>
    <row r="957" spans="12:12" x14ac:dyDescent="0.2">
      <c r="L957"/>
    </row>
    <row r="958" spans="12:12" x14ac:dyDescent="0.2">
      <c r="L958"/>
    </row>
    <row r="959" spans="12:12" x14ac:dyDescent="0.2">
      <c r="L959"/>
    </row>
    <row r="960" spans="12:12" x14ac:dyDescent="0.2">
      <c r="L960"/>
    </row>
    <row r="961" spans="12:12" x14ac:dyDescent="0.2">
      <c r="L961"/>
    </row>
    <row r="962" spans="12:12" x14ac:dyDescent="0.2">
      <c r="L962"/>
    </row>
    <row r="963" spans="12:12" x14ac:dyDescent="0.2">
      <c r="L963"/>
    </row>
    <row r="964" spans="12:12" x14ac:dyDescent="0.2">
      <c r="L964"/>
    </row>
    <row r="965" spans="12:12" x14ac:dyDescent="0.2">
      <c r="L965"/>
    </row>
    <row r="966" spans="12:12" x14ac:dyDescent="0.2">
      <c r="L966"/>
    </row>
    <row r="967" spans="12:12" x14ac:dyDescent="0.2">
      <c r="L967"/>
    </row>
    <row r="968" spans="12:12" x14ac:dyDescent="0.2">
      <c r="L968"/>
    </row>
    <row r="969" spans="12:12" x14ac:dyDescent="0.2">
      <c r="L969"/>
    </row>
    <row r="970" spans="12:12" x14ac:dyDescent="0.2">
      <c r="L970"/>
    </row>
    <row r="971" spans="12:12" x14ac:dyDescent="0.2">
      <c r="L971"/>
    </row>
    <row r="972" spans="12:12" x14ac:dyDescent="0.2">
      <c r="L972"/>
    </row>
    <row r="973" spans="12:12" x14ac:dyDescent="0.2">
      <c r="L973"/>
    </row>
    <row r="974" spans="12:12" x14ac:dyDescent="0.2">
      <c r="L974"/>
    </row>
    <row r="975" spans="12:12" x14ac:dyDescent="0.2">
      <c r="L975"/>
    </row>
    <row r="976" spans="12:12" x14ac:dyDescent="0.2">
      <c r="L976"/>
    </row>
    <row r="977" spans="12:12" x14ac:dyDescent="0.2">
      <c r="L977"/>
    </row>
    <row r="978" spans="12:12" x14ac:dyDescent="0.2">
      <c r="L978"/>
    </row>
    <row r="979" spans="12:12" x14ac:dyDescent="0.2">
      <c r="L979"/>
    </row>
    <row r="980" spans="12:12" x14ac:dyDescent="0.2">
      <c r="L980"/>
    </row>
    <row r="981" spans="12:12" x14ac:dyDescent="0.2">
      <c r="L981"/>
    </row>
    <row r="982" spans="12:12" x14ac:dyDescent="0.2">
      <c r="L982"/>
    </row>
    <row r="983" spans="12:12" x14ac:dyDescent="0.2">
      <c r="L983"/>
    </row>
    <row r="984" spans="12:12" x14ac:dyDescent="0.2">
      <c r="L984"/>
    </row>
    <row r="985" spans="12:12" x14ac:dyDescent="0.2">
      <c r="L985"/>
    </row>
    <row r="986" spans="12:12" x14ac:dyDescent="0.2">
      <c r="L986"/>
    </row>
    <row r="987" spans="12:12" x14ac:dyDescent="0.2">
      <c r="L987"/>
    </row>
    <row r="988" spans="12:12" x14ac:dyDescent="0.2">
      <c r="L988"/>
    </row>
    <row r="989" spans="12:12" x14ac:dyDescent="0.2">
      <c r="L989"/>
    </row>
    <row r="990" spans="12:12" x14ac:dyDescent="0.2">
      <c r="L990"/>
    </row>
    <row r="991" spans="12:12" x14ac:dyDescent="0.2">
      <c r="L991"/>
    </row>
    <row r="992" spans="12:12" x14ac:dyDescent="0.2">
      <c r="L992"/>
    </row>
    <row r="993" spans="12:12" x14ac:dyDescent="0.2">
      <c r="L993"/>
    </row>
    <row r="994" spans="12:12" x14ac:dyDescent="0.2">
      <c r="L994"/>
    </row>
    <row r="995" spans="12:12" x14ac:dyDescent="0.2">
      <c r="L995"/>
    </row>
    <row r="996" spans="12:12" x14ac:dyDescent="0.2">
      <c r="L996"/>
    </row>
    <row r="997" spans="12:12" x14ac:dyDescent="0.2">
      <c r="L997"/>
    </row>
    <row r="998" spans="12:12" x14ac:dyDescent="0.2">
      <c r="L998"/>
    </row>
    <row r="999" spans="12:12" x14ac:dyDescent="0.2">
      <c r="L999"/>
    </row>
    <row r="1000" spans="12:12" x14ac:dyDescent="0.2">
      <c r="L1000"/>
    </row>
    <row r="1001" spans="12:12" x14ac:dyDescent="0.2">
      <c r="L1001"/>
    </row>
    <row r="1002" spans="12:12" x14ac:dyDescent="0.2">
      <c r="L1002"/>
    </row>
    <row r="1003" spans="12:12" x14ac:dyDescent="0.2">
      <c r="L1003"/>
    </row>
    <row r="1004" spans="12:12" x14ac:dyDescent="0.2">
      <c r="L1004"/>
    </row>
    <row r="1005" spans="12:12" x14ac:dyDescent="0.2">
      <c r="L1005"/>
    </row>
    <row r="1006" spans="12:12" x14ac:dyDescent="0.2">
      <c r="L1006"/>
    </row>
    <row r="1007" spans="12:12" x14ac:dyDescent="0.2">
      <c r="L1007"/>
    </row>
    <row r="1008" spans="12:12" x14ac:dyDescent="0.2">
      <c r="L1008"/>
    </row>
    <row r="1009" spans="12:12" x14ac:dyDescent="0.2">
      <c r="L1009"/>
    </row>
    <row r="1010" spans="12:12" x14ac:dyDescent="0.2">
      <c r="L1010"/>
    </row>
    <row r="1011" spans="12:12" x14ac:dyDescent="0.2">
      <c r="L1011"/>
    </row>
    <row r="1012" spans="12:12" x14ac:dyDescent="0.2">
      <c r="L1012"/>
    </row>
    <row r="1013" spans="12:12" x14ac:dyDescent="0.2">
      <c r="L1013"/>
    </row>
    <row r="1014" spans="12:12" x14ac:dyDescent="0.2">
      <c r="L1014"/>
    </row>
    <row r="1015" spans="12:12" x14ac:dyDescent="0.2">
      <c r="L1015"/>
    </row>
    <row r="1016" spans="12:12" x14ac:dyDescent="0.2">
      <c r="L1016"/>
    </row>
    <row r="1017" spans="12:12" x14ac:dyDescent="0.2">
      <c r="L1017"/>
    </row>
    <row r="1018" spans="12:12" x14ac:dyDescent="0.2">
      <c r="L1018"/>
    </row>
    <row r="1019" spans="12:12" x14ac:dyDescent="0.2">
      <c r="L1019"/>
    </row>
    <row r="1020" spans="12:12" x14ac:dyDescent="0.2">
      <c r="L1020"/>
    </row>
    <row r="1021" spans="12:12" x14ac:dyDescent="0.2">
      <c r="L1021"/>
    </row>
    <row r="1022" spans="12:12" x14ac:dyDescent="0.2">
      <c r="L1022"/>
    </row>
    <row r="1023" spans="12:12" x14ac:dyDescent="0.2">
      <c r="L1023"/>
    </row>
    <row r="1024" spans="12:12" x14ac:dyDescent="0.2">
      <c r="L1024"/>
    </row>
    <row r="1025" spans="12:12" x14ac:dyDescent="0.2">
      <c r="L1025"/>
    </row>
    <row r="1026" spans="12:12" x14ac:dyDescent="0.2">
      <c r="L1026"/>
    </row>
    <row r="1027" spans="12:12" x14ac:dyDescent="0.2">
      <c r="L1027"/>
    </row>
    <row r="1028" spans="12:12" x14ac:dyDescent="0.2">
      <c r="L1028"/>
    </row>
    <row r="1029" spans="12:12" x14ac:dyDescent="0.2">
      <c r="L1029"/>
    </row>
    <row r="1030" spans="12:12" x14ac:dyDescent="0.2">
      <c r="L1030"/>
    </row>
    <row r="1031" spans="12:12" x14ac:dyDescent="0.2">
      <c r="L1031"/>
    </row>
    <row r="1032" spans="12:12" x14ac:dyDescent="0.2">
      <c r="L1032"/>
    </row>
    <row r="1033" spans="12:12" x14ac:dyDescent="0.2">
      <c r="L1033"/>
    </row>
    <row r="1034" spans="12:12" x14ac:dyDescent="0.2">
      <c r="L1034"/>
    </row>
    <row r="1035" spans="12:12" x14ac:dyDescent="0.2">
      <c r="L1035"/>
    </row>
    <row r="1036" spans="12:12" x14ac:dyDescent="0.2">
      <c r="L1036"/>
    </row>
    <row r="1037" spans="12:12" x14ac:dyDescent="0.2">
      <c r="L1037"/>
    </row>
    <row r="1038" spans="12:12" x14ac:dyDescent="0.2">
      <c r="L1038"/>
    </row>
    <row r="1039" spans="12:12" x14ac:dyDescent="0.2">
      <c r="L1039"/>
    </row>
    <row r="1040" spans="12:12" x14ac:dyDescent="0.2">
      <c r="L1040"/>
    </row>
    <row r="1041" spans="12:12" x14ac:dyDescent="0.2">
      <c r="L1041"/>
    </row>
    <row r="1042" spans="12:12" x14ac:dyDescent="0.2">
      <c r="L1042"/>
    </row>
    <row r="1043" spans="12:12" x14ac:dyDescent="0.2">
      <c r="L1043"/>
    </row>
    <row r="1044" spans="12:12" x14ac:dyDescent="0.2">
      <c r="L1044"/>
    </row>
    <row r="1045" spans="12:12" x14ac:dyDescent="0.2">
      <c r="L1045"/>
    </row>
    <row r="1046" spans="12:12" x14ac:dyDescent="0.2">
      <c r="L1046"/>
    </row>
    <row r="1047" spans="12:12" x14ac:dyDescent="0.2">
      <c r="L1047"/>
    </row>
    <row r="1048" spans="12:12" x14ac:dyDescent="0.2">
      <c r="L1048"/>
    </row>
    <row r="1049" spans="12:12" x14ac:dyDescent="0.2">
      <c r="L1049"/>
    </row>
    <row r="1050" spans="12:12" x14ac:dyDescent="0.2">
      <c r="L1050"/>
    </row>
    <row r="1051" spans="12:12" x14ac:dyDescent="0.2">
      <c r="L1051"/>
    </row>
    <row r="1052" spans="12:12" x14ac:dyDescent="0.2">
      <c r="L1052"/>
    </row>
    <row r="1053" spans="12:12" x14ac:dyDescent="0.2">
      <c r="L1053"/>
    </row>
    <row r="1054" spans="12:12" x14ac:dyDescent="0.2">
      <c r="L1054"/>
    </row>
    <row r="1055" spans="12:12" x14ac:dyDescent="0.2">
      <c r="L1055"/>
    </row>
    <row r="1056" spans="12:12" x14ac:dyDescent="0.2">
      <c r="L1056"/>
    </row>
    <row r="1057" spans="12:12" x14ac:dyDescent="0.2">
      <c r="L1057"/>
    </row>
    <row r="1058" spans="12:12" x14ac:dyDescent="0.2">
      <c r="L1058"/>
    </row>
    <row r="1059" spans="12:12" x14ac:dyDescent="0.2">
      <c r="L1059"/>
    </row>
    <row r="1060" spans="12:12" x14ac:dyDescent="0.2">
      <c r="L1060"/>
    </row>
    <row r="1061" spans="12:12" x14ac:dyDescent="0.2">
      <c r="L1061"/>
    </row>
    <row r="1062" spans="12:12" x14ac:dyDescent="0.2">
      <c r="L1062"/>
    </row>
    <row r="1063" spans="12:12" x14ac:dyDescent="0.2">
      <c r="L1063"/>
    </row>
    <row r="1064" spans="12:12" x14ac:dyDescent="0.2">
      <c r="L1064"/>
    </row>
    <row r="1065" spans="12:12" x14ac:dyDescent="0.2">
      <c r="L1065"/>
    </row>
    <row r="1066" spans="12:12" x14ac:dyDescent="0.2">
      <c r="L1066"/>
    </row>
    <row r="1067" spans="12:12" x14ac:dyDescent="0.2">
      <c r="L1067"/>
    </row>
    <row r="1068" spans="12:12" x14ac:dyDescent="0.2">
      <c r="L1068"/>
    </row>
    <row r="1069" spans="12:12" x14ac:dyDescent="0.2">
      <c r="L1069"/>
    </row>
    <row r="1070" spans="12:12" x14ac:dyDescent="0.2">
      <c r="L1070"/>
    </row>
    <row r="1071" spans="12:12" x14ac:dyDescent="0.2">
      <c r="L1071"/>
    </row>
    <row r="1072" spans="12:12" x14ac:dyDescent="0.2">
      <c r="L1072"/>
    </row>
    <row r="1073" spans="12:12" x14ac:dyDescent="0.2">
      <c r="L1073"/>
    </row>
    <row r="1074" spans="12:12" x14ac:dyDescent="0.2">
      <c r="L1074"/>
    </row>
    <row r="1075" spans="12:12" x14ac:dyDescent="0.2">
      <c r="L1075"/>
    </row>
    <row r="1076" spans="12:12" x14ac:dyDescent="0.2">
      <c r="L1076"/>
    </row>
    <row r="1077" spans="12:12" x14ac:dyDescent="0.2">
      <c r="L1077"/>
    </row>
    <row r="1078" spans="12:12" x14ac:dyDescent="0.2">
      <c r="L1078"/>
    </row>
    <row r="1079" spans="12:12" x14ac:dyDescent="0.2">
      <c r="L1079"/>
    </row>
    <row r="1080" spans="12:12" x14ac:dyDescent="0.2">
      <c r="L1080"/>
    </row>
    <row r="1081" spans="12:12" x14ac:dyDescent="0.2">
      <c r="L1081"/>
    </row>
    <row r="1082" spans="12:12" x14ac:dyDescent="0.2">
      <c r="L1082"/>
    </row>
    <row r="1083" spans="12:12" x14ac:dyDescent="0.2">
      <c r="L1083"/>
    </row>
    <row r="1084" spans="12:12" x14ac:dyDescent="0.2">
      <c r="L1084"/>
    </row>
    <row r="1085" spans="12:12" x14ac:dyDescent="0.2">
      <c r="L1085"/>
    </row>
    <row r="1086" spans="12:12" x14ac:dyDescent="0.2">
      <c r="L1086"/>
    </row>
    <row r="1087" spans="12:12" x14ac:dyDescent="0.2">
      <c r="L1087"/>
    </row>
    <row r="1088" spans="12:12" x14ac:dyDescent="0.2">
      <c r="L1088"/>
    </row>
    <row r="1089" spans="12:12" x14ac:dyDescent="0.2">
      <c r="L1089"/>
    </row>
    <row r="1090" spans="12:12" x14ac:dyDescent="0.2">
      <c r="L1090"/>
    </row>
    <row r="1091" spans="12:12" x14ac:dyDescent="0.2">
      <c r="L1091"/>
    </row>
    <row r="1092" spans="12:12" x14ac:dyDescent="0.2">
      <c r="L1092"/>
    </row>
    <row r="1093" spans="12:12" x14ac:dyDescent="0.2">
      <c r="L1093"/>
    </row>
    <row r="1094" spans="12:12" x14ac:dyDescent="0.2">
      <c r="L1094"/>
    </row>
    <row r="1095" spans="12:12" x14ac:dyDescent="0.2">
      <c r="L1095"/>
    </row>
    <row r="1096" spans="12:12" x14ac:dyDescent="0.2">
      <c r="L1096"/>
    </row>
    <row r="1097" spans="12:12" x14ac:dyDescent="0.2">
      <c r="L1097"/>
    </row>
    <row r="1098" spans="12:12" x14ac:dyDescent="0.2">
      <c r="L1098"/>
    </row>
    <row r="1099" spans="12:12" x14ac:dyDescent="0.2">
      <c r="L1099"/>
    </row>
    <row r="1100" spans="12:12" x14ac:dyDescent="0.2">
      <c r="L1100"/>
    </row>
    <row r="1101" spans="12:12" x14ac:dyDescent="0.2">
      <c r="L1101"/>
    </row>
    <row r="1102" spans="12:12" x14ac:dyDescent="0.2">
      <c r="L1102"/>
    </row>
    <row r="1103" spans="12:12" x14ac:dyDescent="0.2">
      <c r="L1103"/>
    </row>
    <row r="1104" spans="12:12" x14ac:dyDescent="0.2">
      <c r="L1104"/>
    </row>
    <row r="1105" spans="12:12" x14ac:dyDescent="0.2">
      <c r="L1105"/>
    </row>
    <row r="1106" spans="12:12" x14ac:dyDescent="0.2">
      <c r="L1106"/>
    </row>
    <row r="1107" spans="12:12" x14ac:dyDescent="0.2">
      <c r="L1107"/>
    </row>
    <row r="1108" spans="12:12" x14ac:dyDescent="0.2">
      <c r="L1108"/>
    </row>
    <row r="1109" spans="12:12" x14ac:dyDescent="0.2">
      <c r="L1109"/>
    </row>
    <row r="1110" spans="12:12" x14ac:dyDescent="0.2">
      <c r="L1110"/>
    </row>
    <row r="1111" spans="12:12" x14ac:dyDescent="0.2">
      <c r="L1111"/>
    </row>
    <row r="1112" spans="12:12" x14ac:dyDescent="0.2">
      <c r="L1112"/>
    </row>
    <row r="1113" spans="12:12" x14ac:dyDescent="0.2">
      <c r="L1113"/>
    </row>
    <row r="1114" spans="12:12" x14ac:dyDescent="0.2">
      <c r="L1114"/>
    </row>
    <row r="1115" spans="12:12" x14ac:dyDescent="0.2">
      <c r="L1115"/>
    </row>
    <row r="1116" spans="12:12" x14ac:dyDescent="0.2">
      <c r="L1116"/>
    </row>
    <row r="1117" spans="12:12" x14ac:dyDescent="0.2">
      <c r="L1117"/>
    </row>
    <row r="1118" spans="12:12" x14ac:dyDescent="0.2">
      <c r="L1118"/>
    </row>
    <row r="1119" spans="12:12" x14ac:dyDescent="0.2">
      <c r="L1119"/>
    </row>
    <row r="1120" spans="12:12" x14ac:dyDescent="0.2">
      <c r="L1120"/>
    </row>
    <row r="1121" spans="12:12" x14ac:dyDescent="0.2">
      <c r="L1121"/>
    </row>
    <row r="1122" spans="12:12" x14ac:dyDescent="0.2">
      <c r="L1122"/>
    </row>
    <row r="1123" spans="12:12" x14ac:dyDescent="0.2">
      <c r="L1123"/>
    </row>
    <row r="1124" spans="12:12" x14ac:dyDescent="0.2">
      <c r="L1124"/>
    </row>
    <row r="1125" spans="12:12" x14ac:dyDescent="0.2">
      <c r="L1125"/>
    </row>
    <row r="1126" spans="12:12" x14ac:dyDescent="0.2">
      <c r="L1126"/>
    </row>
    <row r="1127" spans="12:12" x14ac:dyDescent="0.2">
      <c r="L1127"/>
    </row>
    <row r="1128" spans="12:12" x14ac:dyDescent="0.2">
      <c r="L1128"/>
    </row>
    <row r="1129" spans="12:12" x14ac:dyDescent="0.2">
      <c r="L1129"/>
    </row>
    <row r="1130" spans="12:12" x14ac:dyDescent="0.2">
      <c r="L1130"/>
    </row>
    <row r="1131" spans="12:12" x14ac:dyDescent="0.2">
      <c r="L1131"/>
    </row>
    <row r="1132" spans="12:12" x14ac:dyDescent="0.2">
      <c r="L1132"/>
    </row>
    <row r="1133" spans="12:12" x14ac:dyDescent="0.2">
      <c r="L1133"/>
    </row>
    <row r="1134" spans="12:12" x14ac:dyDescent="0.2">
      <c r="L1134"/>
    </row>
    <row r="1135" spans="12:12" x14ac:dyDescent="0.2">
      <c r="L1135"/>
    </row>
    <row r="1136" spans="12:12" x14ac:dyDescent="0.2">
      <c r="L1136"/>
    </row>
    <row r="1137" spans="12:12" x14ac:dyDescent="0.2">
      <c r="L1137"/>
    </row>
    <row r="1138" spans="12:12" x14ac:dyDescent="0.2">
      <c r="L1138"/>
    </row>
    <row r="1139" spans="12:12" x14ac:dyDescent="0.2">
      <c r="L1139"/>
    </row>
    <row r="1140" spans="12:12" x14ac:dyDescent="0.2">
      <c r="L1140"/>
    </row>
    <row r="1141" spans="12:12" x14ac:dyDescent="0.2">
      <c r="L1141"/>
    </row>
    <row r="1142" spans="12:12" x14ac:dyDescent="0.2">
      <c r="L1142"/>
    </row>
    <row r="1143" spans="12:12" x14ac:dyDescent="0.2">
      <c r="L1143"/>
    </row>
    <row r="1144" spans="12:12" x14ac:dyDescent="0.2">
      <c r="L1144"/>
    </row>
    <row r="1145" spans="12:12" x14ac:dyDescent="0.2">
      <c r="L1145"/>
    </row>
    <row r="1146" spans="12:12" x14ac:dyDescent="0.2">
      <c r="L1146"/>
    </row>
    <row r="1147" spans="12:12" x14ac:dyDescent="0.2">
      <c r="L1147"/>
    </row>
    <row r="1148" spans="12:12" x14ac:dyDescent="0.2">
      <c r="L1148"/>
    </row>
    <row r="1149" spans="12:12" x14ac:dyDescent="0.2">
      <c r="L1149"/>
    </row>
    <row r="1150" spans="12:12" x14ac:dyDescent="0.2">
      <c r="L1150"/>
    </row>
    <row r="1151" spans="12:12" x14ac:dyDescent="0.2">
      <c r="L1151"/>
    </row>
    <row r="1152" spans="12:12" x14ac:dyDescent="0.2">
      <c r="L1152"/>
    </row>
    <row r="1153" spans="12:12" x14ac:dyDescent="0.2">
      <c r="L1153"/>
    </row>
    <row r="1154" spans="12:12" x14ac:dyDescent="0.2">
      <c r="L1154"/>
    </row>
    <row r="1155" spans="12:12" x14ac:dyDescent="0.2">
      <c r="L1155"/>
    </row>
    <row r="1156" spans="12:12" x14ac:dyDescent="0.2">
      <c r="L1156"/>
    </row>
    <row r="1157" spans="12:12" x14ac:dyDescent="0.2">
      <c r="L1157"/>
    </row>
    <row r="1158" spans="12:12" x14ac:dyDescent="0.2">
      <c r="L1158"/>
    </row>
    <row r="1159" spans="12:12" x14ac:dyDescent="0.2">
      <c r="L1159"/>
    </row>
    <row r="1160" spans="12:12" x14ac:dyDescent="0.2">
      <c r="L1160"/>
    </row>
    <row r="1161" spans="12:12" x14ac:dyDescent="0.2">
      <c r="L1161"/>
    </row>
    <row r="1162" spans="12:12" x14ac:dyDescent="0.2">
      <c r="L1162"/>
    </row>
    <row r="1163" spans="12:12" x14ac:dyDescent="0.2">
      <c r="L1163"/>
    </row>
    <row r="1164" spans="12:12" x14ac:dyDescent="0.2">
      <c r="L1164"/>
    </row>
    <row r="1165" spans="12:12" x14ac:dyDescent="0.2">
      <c r="L1165"/>
    </row>
    <row r="1166" spans="12:12" x14ac:dyDescent="0.2">
      <c r="L1166"/>
    </row>
    <row r="1167" spans="12:12" x14ac:dyDescent="0.2">
      <c r="L1167"/>
    </row>
    <row r="1168" spans="12:12" x14ac:dyDescent="0.2">
      <c r="L1168"/>
    </row>
    <row r="1169" spans="12:12" x14ac:dyDescent="0.2">
      <c r="L1169"/>
    </row>
    <row r="1170" spans="12:12" x14ac:dyDescent="0.2">
      <c r="L1170"/>
    </row>
    <row r="1171" spans="12:12" x14ac:dyDescent="0.2">
      <c r="L1171"/>
    </row>
    <row r="1172" spans="12:12" x14ac:dyDescent="0.2">
      <c r="L1172"/>
    </row>
    <row r="1173" spans="12:12" x14ac:dyDescent="0.2">
      <c r="L1173"/>
    </row>
    <row r="1174" spans="12:12" x14ac:dyDescent="0.2">
      <c r="L1174"/>
    </row>
    <row r="1175" spans="12:12" x14ac:dyDescent="0.2">
      <c r="L1175"/>
    </row>
    <row r="1176" spans="12:12" x14ac:dyDescent="0.2">
      <c r="L1176"/>
    </row>
    <row r="1177" spans="12:12" x14ac:dyDescent="0.2">
      <c r="L1177"/>
    </row>
    <row r="1178" spans="12:12" x14ac:dyDescent="0.2">
      <c r="L1178"/>
    </row>
    <row r="1179" spans="12:12" x14ac:dyDescent="0.2">
      <c r="L1179"/>
    </row>
    <row r="1180" spans="12:12" x14ac:dyDescent="0.2">
      <c r="L1180"/>
    </row>
    <row r="1181" spans="12:12" x14ac:dyDescent="0.2">
      <c r="L1181"/>
    </row>
    <row r="1182" spans="12:12" x14ac:dyDescent="0.2">
      <c r="L1182"/>
    </row>
    <row r="1183" spans="12:12" x14ac:dyDescent="0.2">
      <c r="L1183"/>
    </row>
    <row r="1184" spans="12:12" x14ac:dyDescent="0.2">
      <c r="L1184"/>
    </row>
    <row r="1185" spans="12:12" x14ac:dyDescent="0.2">
      <c r="L1185"/>
    </row>
    <row r="1186" spans="12:12" x14ac:dyDescent="0.2">
      <c r="L1186"/>
    </row>
    <row r="1187" spans="12:12" x14ac:dyDescent="0.2">
      <c r="L1187"/>
    </row>
    <row r="1188" spans="12:12" x14ac:dyDescent="0.2">
      <c r="L1188"/>
    </row>
    <row r="1189" spans="12:12" x14ac:dyDescent="0.2">
      <c r="L1189"/>
    </row>
    <row r="1190" spans="12:12" x14ac:dyDescent="0.2">
      <c r="L1190"/>
    </row>
    <row r="1191" spans="12:12" x14ac:dyDescent="0.2">
      <c r="L1191"/>
    </row>
    <row r="1192" spans="12:12" x14ac:dyDescent="0.2">
      <c r="L1192"/>
    </row>
    <row r="1193" spans="12:12" x14ac:dyDescent="0.2">
      <c r="L1193"/>
    </row>
    <row r="1194" spans="12:12" x14ac:dyDescent="0.2">
      <c r="L1194"/>
    </row>
    <row r="1195" spans="12:12" x14ac:dyDescent="0.2">
      <c r="L1195"/>
    </row>
    <row r="1196" spans="12:12" x14ac:dyDescent="0.2">
      <c r="L1196"/>
    </row>
    <row r="1197" spans="12:12" x14ac:dyDescent="0.2">
      <c r="L1197"/>
    </row>
    <row r="1198" spans="12:12" x14ac:dyDescent="0.2">
      <c r="L1198"/>
    </row>
    <row r="1199" spans="12:12" x14ac:dyDescent="0.2">
      <c r="L1199"/>
    </row>
    <row r="1200" spans="12:12" x14ac:dyDescent="0.2">
      <c r="L1200"/>
    </row>
    <row r="1201" spans="12:12" x14ac:dyDescent="0.2">
      <c r="L1201"/>
    </row>
    <row r="1202" spans="12:12" x14ac:dyDescent="0.2">
      <c r="L1202"/>
    </row>
    <row r="1203" spans="12:12" x14ac:dyDescent="0.2">
      <c r="L1203"/>
    </row>
    <row r="1204" spans="12:12" x14ac:dyDescent="0.2">
      <c r="L1204"/>
    </row>
    <row r="1205" spans="12:12" x14ac:dyDescent="0.2">
      <c r="L1205"/>
    </row>
    <row r="1206" spans="12:12" x14ac:dyDescent="0.2">
      <c r="L1206"/>
    </row>
    <row r="1207" spans="12:12" x14ac:dyDescent="0.2">
      <c r="L1207"/>
    </row>
    <row r="1208" spans="12:12" x14ac:dyDescent="0.2">
      <c r="L1208"/>
    </row>
    <row r="1209" spans="12:12" x14ac:dyDescent="0.2">
      <c r="L1209"/>
    </row>
    <row r="1210" spans="12:12" x14ac:dyDescent="0.2">
      <c r="L1210"/>
    </row>
    <row r="1211" spans="12:12" x14ac:dyDescent="0.2">
      <c r="L1211"/>
    </row>
    <row r="1212" spans="12:12" x14ac:dyDescent="0.2">
      <c r="L1212"/>
    </row>
    <row r="1213" spans="12:12" x14ac:dyDescent="0.2">
      <c r="L1213"/>
    </row>
    <row r="1214" spans="12:12" x14ac:dyDescent="0.2">
      <c r="L1214"/>
    </row>
    <row r="1215" spans="12:12" x14ac:dyDescent="0.2">
      <c r="L1215"/>
    </row>
    <row r="1216" spans="12:12" x14ac:dyDescent="0.2">
      <c r="L1216"/>
    </row>
    <row r="1217" spans="12:12" x14ac:dyDescent="0.2">
      <c r="L1217"/>
    </row>
    <row r="1218" spans="12:12" x14ac:dyDescent="0.2">
      <c r="L1218"/>
    </row>
    <row r="1219" spans="12:12" x14ac:dyDescent="0.2">
      <c r="L1219"/>
    </row>
    <row r="1220" spans="12:12" x14ac:dyDescent="0.2">
      <c r="L1220"/>
    </row>
    <row r="1221" spans="12:12" x14ac:dyDescent="0.2">
      <c r="L1221"/>
    </row>
    <row r="1222" spans="12:12" x14ac:dyDescent="0.2">
      <c r="L1222"/>
    </row>
    <row r="1223" spans="12:12" x14ac:dyDescent="0.2">
      <c r="L1223"/>
    </row>
    <row r="1224" spans="12:12" x14ac:dyDescent="0.2">
      <c r="L1224"/>
    </row>
    <row r="1225" spans="12:12" x14ac:dyDescent="0.2">
      <c r="L1225"/>
    </row>
    <row r="1226" spans="12:12" x14ac:dyDescent="0.2">
      <c r="L1226"/>
    </row>
    <row r="1227" spans="12:12" x14ac:dyDescent="0.2">
      <c r="L1227"/>
    </row>
    <row r="1228" spans="12:12" x14ac:dyDescent="0.2">
      <c r="L1228"/>
    </row>
    <row r="1229" spans="12:12" x14ac:dyDescent="0.2">
      <c r="L1229"/>
    </row>
    <row r="1230" spans="12:12" x14ac:dyDescent="0.2">
      <c r="L1230"/>
    </row>
    <row r="1231" spans="12:12" x14ac:dyDescent="0.2">
      <c r="L1231"/>
    </row>
    <row r="1232" spans="12:12" x14ac:dyDescent="0.2">
      <c r="L1232"/>
    </row>
    <row r="1233" spans="12:12" x14ac:dyDescent="0.2">
      <c r="L1233"/>
    </row>
    <row r="1234" spans="12:12" x14ac:dyDescent="0.2">
      <c r="L1234"/>
    </row>
    <row r="1235" spans="12:12" x14ac:dyDescent="0.2">
      <c r="L1235"/>
    </row>
    <row r="1236" spans="12:12" x14ac:dyDescent="0.2">
      <c r="L1236"/>
    </row>
    <row r="1237" spans="12:12" x14ac:dyDescent="0.2">
      <c r="L1237"/>
    </row>
    <row r="1238" spans="12:12" x14ac:dyDescent="0.2">
      <c r="L1238"/>
    </row>
    <row r="1239" spans="12:12" x14ac:dyDescent="0.2">
      <c r="L1239"/>
    </row>
    <row r="1240" spans="12:12" x14ac:dyDescent="0.2">
      <c r="L1240"/>
    </row>
    <row r="1241" spans="12:12" x14ac:dyDescent="0.2">
      <c r="L1241"/>
    </row>
    <row r="1242" spans="12:12" x14ac:dyDescent="0.2">
      <c r="L1242"/>
    </row>
    <row r="1243" spans="12:12" x14ac:dyDescent="0.2">
      <c r="L1243"/>
    </row>
    <row r="1244" spans="12:12" x14ac:dyDescent="0.2">
      <c r="L1244"/>
    </row>
    <row r="1245" spans="12:12" x14ac:dyDescent="0.2">
      <c r="L1245"/>
    </row>
    <row r="1246" spans="12:12" x14ac:dyDescent="0.2">
      <c r="L1246"/>
    </row>
    <row r="1247" spans="12:12" x14ac:dyDescent="0.2">
      <c r="L1247"/>
    </row>
    <row r="1248" spans="12:12" x14ac:dyDescent="0.2">
      <c r="L1248"/>
    </row>
    <row r="1249" spans="12:12" x14ac:dyDescent="0.2">
      <c r="L1249"/>
    </row>
    <row r="1250" spans="12:12" x14ac:dyDescent="0.2">
      <c r="L1250"/>
    </row>
    <row r="1251" spans="12:12" x14ac:dyDescent="0.2">
      <c r="L1251"/>
    </row>
    <row r="1252" spans="12:12" x14ac:dyDescent="0.2">
      <c r="L1252"/>
    </row>
    <row r="1253" spans="12:12" x14ac:dyDescent="0.2">
      <c r="L1253"/>
    </row>
    <row r="1254" spans="12:12" x14ac:dyDescent="0.2">
      <c r="L1254"/>
    </row>
    <row r="1255" spans="12:12" x14ac:dyDescent="0.2">
      <c r="L1255"/>
    </row>
    <row r="1256" spans="12:12" x14ac:dyDescent="0.2">
      <c r="L1256"/>
    </row>
    <row r="1257" spans="12:12" x14ac:dyDescent="0.2">
      <c r="L1257"/>
    </row>
    <row r="1258" spans="12:12" x14ac:dyDescent="0.2">
      <c r="L1258"/>
    </row>
    <row r="1259" spans="12:12" x14ac:dyDescent="0.2">
      <c r="L1259"/>
    </row>
    <row r="1260" spans="12:12" x14ac:dyDescent="0.2">
      <c r="L1260"/>
    </row>
    <row r="1261" spans="12:12" x14ac:dyDescent="0.2">
      <c r="L1261"/>
    </row>
    <row r="1262" spans="12:12" x14ac:dyDescent="0.2">
      <c r="L1262"/>
    </row>
    <row r="1263" spans="12:12" x14ac:dyDescent="0.2">
      <c r="L1263"/>
    </row>
    <row r="1264" spans="12:12" x14ac:dyDescent="0.2">
      <c r="L1264"/>
    </row>
    <row r="1265" spans="12:12" x14ac:dyDescent="0.2">
      <c r="L1265"/>
    </row>
    <row r="1266" spans="12:12" x14ac:dyDescent="0.2">
      <c r="L1266"/>
    </row>
    <row r="1267" spans="12:12" x14ac:dyDescent="0.2">
      <c r="L1267"/>
    </row>
    <row r="1268" spans="12:12" x14ac:dyDescent="0.2">
      <c r="L1268"/>
    </row>
    <row r="1269" spans="12:12" x14ac:dyDescent="0.2">
      <c r="L1269"/>
    </row>
    <row r="1270" spans="12:12" x14ac:dyDescent="0.2">
      <c r="L1270"/>
    </row>
    <row r="1271" spans="12:12" x14ac:dyDescent="0.2">
      <c r="L1271"/>
    </row>
    <row r="1272" spans="12:12" x14ac:dyDescent="0.2">
      <c r="L1272"/>
    </row>
    <row r="1273" spans="12:12" x14ac:dyDescent="0.2">
      <c r="L1273"/>
    </row>
    <row r="1274" spans="12:12" x14ac:dyDescent="0.2">
      <c r="L1274"/>
    </row>
    <row r="1275" spans="12:12" x14ac:dyDescent="0.2">
      <c r="L1275"/>
    </row>
    <row r="1276" spans="12:12" x14ac:dyDescent="0.2">
      <c r="L1276"/>
    </row>
    <row r="1277" spans="12:12" x14ac:dyDescent="0.2">
      <c r="L1277"/>
    </row>
    <row r="1278" spans="12:12" x14ac:dyDescent="0.2">
      <c r="L1278"/>
    </row>
    <row r="1279" spans="12:12" x14ac:dyDescent="0.2">
      <c r="L1279"/>
    </row>
    <row r="1280" spans="12:12" x14ac:dyDescent="0.2">
      <c r="L1280"/>
    </row>
    <row r="1281" spans="12:12" x14ac:dyDescent="0.2">
      <c r="L1281"/>
    </row>
    <row r="1282" spans="12:12" x14ac:dyDescent="0.2">
      <c r="L1282"/>
    </row>
    <row r="1283" spans="12:12" x14ac:dyDescent="0.2">
      <c r="L1283"/>
    </row>
    <row r="1284" spans="12:12" x14ac:dyDescent="0.2">
      <c r="L1284"/>
    </row>
    <row r="1285" spans="12:12" x14ac:dyDescent="0.2">
      <c r="L1285"/>
    </row>
    <row r="1286" spans="12:12" x14ac:dyDescent="0.2">
      <c r="L1286"/>
    </row>
    <row r="1287" spans="12:12" x14ac:dyDescent="0.2">
      <c r="L1287"/>
    </row>
    <row r="1288" spans="12:12" x14ac:dyDescent="0.2">
      <c r="L1288"/>
    </row>
    <row r="1289" spans="12:12" x14ac:dyDescent="0.2">
      <c r="L1289"/>
    </row>
    <row r="1290" spans="12:12" x14ac:dyDescent="0.2">
      <c r="L1290"/>
    </row>
    <row r="1291" spans="12:12" x14ac:dyDescent="0.2">
      <c r="L1291"/>
    </row>
    <row r="1292" spans="12:12" x14ac:dyDescent="0.2">
      <c r="L1292"/>
    </row>
    <row r="1293" spans="12:12" x14ac:dyDescent="0.2">
      <c r="L1293"/>
    </row>
    <row r="1294" spans="12:12" x14ac:dyDescent="0.2">
      <c r="L1294"/>
    </row>
    <row r="1295" spans="12:12" x14ac:dyDescent="0.2">
      <c r="L1295"/>
    </row>
    <row r="1296" spans="12:12" x14ac:dyDescent="0.2">
      <c r="L1296"/>
    </row>
    <row r="1297" spans="12:12" x14ac:dyDescent="0.2">
      <c r="L1297"/>
    </row>
    <row r="1298" spans="12:12" x14ac:dyDescent="0.2">
      <c r="L1298"/>
    </row>
    <row r="1299" spans="12:12" x14ac:dyDescent="0.2">
      <c r="L1299"/>
    </row>
    <row r="1300" spans="12:12" x14ac:dyDescent="0.2">
      <c r="L1300"/>
    </row>
    <row r="1301" spans="12:12" x14ac:dyDescent="0.2">
      <c r="L1301"/>
    </row>
    <row r="1302" spans="12:12" x14ac:dyDescent="0.2">
      <c r="L1302"/>
    </row>
    <row r="1303" spans="12:12" x14ac:dyDescent="0.2">
      <c r="L1303"/>
    </row>
    <row r="1304" spans="12:12" x14ac:dyDescent="0.2">
      <c r="L1304"/>
    </row>
    <row r="1305" spans="12:12" x14ac:dyDescent="0.2">
      <c r="L1305"/>
    </row>
    <row r="1306" spans="12:12" x14ac:dyDescent="0.2">
      <c r="L1306"/>
    </row>
    <row r="1307" spans="12:12" x14ac:dyDescent="0.2">
      <c r="L1307"/>
    </row>
    <row r="1308" spans="12:12" x14ac:dyDescent="0.2">
      <c r="L1308"/>
    </row>
    <row r="1309" spans="12:12" x14ac:dyDescent="0.2">
      <c r="L1309"/>
    </row>
    <row r="1310" spans="12:12" x14ac:dyDescent="0.2">
      <c r="L1310"/>
    </row>
    <row r="1311" spans="12:12" x14ac:dyDescent="0.2">
      <c r="L1311"/>
    </row>
    <row r="1312" spans="12:12" x14ac:dyDescent="0.2">
      <c r="L1312"/>
    </row>
    <row r="1313" spans="12:12" x14ac:dyDescent="0.2">
      <c r="L1313"/>
    </row>
    <row r="1314" spans="12:12" x14ac:dyDescent="0.2">
      <c r="L1314"/>
    </row>
    <row r="1315" spans="12:12" x14ac:dyDescent="0.2">
      <c r="L1315"/>
    </row>
    <row r="1316" spans="12:12" x14ac:dyDescent="0.2">
      <c r="L1316"/>
    </row>
    <row r="1317" spans="12:12" x14ac:dyDescent="0.2">
      <c r="L1317"/>
    </row>
    <row r="1318" spans="12:12" x14ac:dyDescent="0.2">
      <c r="L1318"/>
    </row>
    <row r="1319" spans="12:12" x14ac:dyDescent="0.2">
      <c r="L1319"/>
    </row>
    <row r="1320" spans="12:12" x14ac:dyDescent="0.2">
      <c r="L1320"/>
    </row>
    <row r="1321" spans="12:12" x14ac:dyDescent="0.2">
      <c r="L1321"/>
    </row>
    <row r="1322" spans="12:12" x14ac:dyDescent="0.2">
      <c r="L1322"/>
    </row>
    <row r="1323" spans="12:12" x14ac:dyDescent="0.2">
      <c r="L1323"/>
    </row>
    <row r="1324" spans="12:12" x14ac:dyDescent="0.2">
      <c r="L1324"/>
    </row>
    <row r="1325" spans="12:12" x14ac:dyDescent="0.2">
      <c r="L1325"/>
    </row>
    <row r="1326" spans="12:12" x14ac:dyDescent="0.2">
      <c r="L1326"/>
    </row>
    <row r="1327" spans="12:12" x14ac:dyDescent="0.2">
      <c r="L1327"/>
    </row>
    <row r="1328" spans="12:12" x14ac:dyDescent="0.2">
      <c r="L1328"/>
    </row>
    <row r="1329" spans="12:12" x14ac:dyDescent="0.2">
      <c r="L1329"/>
    </row>
    <row r="1330" spans="12:12" x14ac:dyDescent="0.2">
      <c r="L1330"/>
    </row>
    <row r="1331" spans="12:12" x14ac:dyDescent="0.2">
      <c r="L1331"/>
    </row>
    <row r="1332" spans="12:12" x14ac:dyDescent="0.2">
      <c r="L1332"/>
    </row>
    <row r="1333" spans="12:12" x14ac:dyDescent="0.2">
      <c r="L1333"/>
    </row>
    <row r="1334" spans="12:12" x14ac:dyDescent="0.2">
      <c r="L1334"/>
    </row>
    <row r="1335" spans="12:12" x14ac:dyDescent="0.2">
      <c r="L1335"/>
    </row>
    <row r="1336" spans="12:12" x14ac:dyDescent="0.2">
      <c r="L1336"/>
    </row>
    <row r="1337" spans="12:12" x14ac:dyDescent="0.2">
      <c r="L1337"/>
    </row>
    <row r="1338" spans="12:12" x14ac:dyDescent="0.2">
      <c r="L1338"/>
    </row>
    <row r="1339" spans="12:12" x14ac:dyDescent="0.2">
      <c r="L1339"/>
    </row>
    <row r="1340" spans="12:12" x14ac:dyDescent="0.2">
      <c r="L1340"/>
    </row>
    <row r="1341" spans="12:12" x14ac:dyDescent="0.2">
      <c r="L1341"/>
    </row>
    <row r="1342" spans="12:12" x14ac:dyDescent="0.2">
      <c r="L1342"/>
    </row>
    <row r="1343" spans="12:12" x14ac:dyDescent="0.2">
      <c r="L1343"/>
    </row>
    <row r="1344" spans="12:12" x14ac:dyDescent="0.2">
      <c r="L1344"/>
    </row>
    <row r="1345" spans="12:12" x14ac:dyDescent="0.2">
      <c r="L1345"/>
    </row>
    <row r="1346" spans="12:12" x14ac:dyDescent="0.2">
      <c r="L1346"/>
    </row>
    <row r="1347" spans="12:12" x14ac:dyDescent="0.2">
      <c r="L1347"/>
    </row>
    <row r="1348" spans="12:12" x14ac:dyDescent="0.2">
      <c r="L1348"/>
    </row>
    <row r="1349" spans="12:12" x14ac:dyDescent="0.2">
      <c r="L1349"/>
    </row>
    <row r="1350" spans="12:12" x14ac:dyDescent="0.2">
      <c r="L1350"/>
    </row>
    <row r="1351" spans="12:12" x14ac:dyDescent="0.2">
      <c r="L1351"/>
    </row>
    <row r="1352" spans="12:12" x14ac:dyDescent="0.2">
      <c r="L1352"/>
    </row>
    <row r="1353" spans="12:12" x14ac:dyDescent="0.2">
      <c r="L1353"/>
    </row>
    <row r="1354" spans="12:12" x14ac:dyDescent="0.2">
      <c r="L1354"/>
    </row>
    <row r="1355" spans="12:12" x14ac:dyDescent="0.2">
      <c r="L1355"/>
    </row>
    <row r="1356" spans="12:12" x14ac:dyDescent="0.2">
      <c r="L1356"/>
    </row>
    <row r="1357" spans="12:12" x14ac:dyDescent="0.2">
      <c r="L1357"/>
    </row>
    <row r="1358" spans="12:12" x14ac:dyDescent="0.2">
      <c r="L1358"/>
    </row>
    <row r="1359" spans="12:12" x14ac:dyDescent="0.2">
      <c r="L1359"/>
    </row>
    <row r="1360" spans="12:12" x14ac:dyDescent="0.2">
      <c r="L1360"/>
    </row>
    <row r="1361" spans="12:12" x14ac:dyDescent="0.2">
      <c r="L1361"/>
    </row>
    <row r="1362" spans="12:12" x14ac:dyDescent="0.2">
      <c r="L1362"/>
    </row>
    <row r="1363" spans="12:12" x14ac:dyDescent="0.2">
      <c r="L1363"/>
    </row>
    <row r="1364" spans="12:12" x14ac:dyDescent="0.2">
      <c r="L1364"/>
    </row>
    <row r="1365" spans="12:12" x14ac:dyDescent="0.2">
      <c r="L1365"/>
    </row>
    <row r="1366" spans="12:12" x14ac:dyDescent="0.2">
      <c r="L1366"/>
    </row>
    <row r="1367" spans="12:12" x14ac:dyDescent="0.2">
      <c r="L1367"/>
    </row>
    <row r="1368" spans="12:12" x14ac:dyDescent="0.2">
      <c r="L1368"/>
    </row>
    <row r="1369" spans="12:12" x14ac:dyDescent="0.2">
      <c r="L1369"/>
    </row>
    <row r="1370" spans="12:12" x14ac:dyDescent="0.2">
      <c r="L1370"/>
    </row>
    <row r="1371" spans="12:12" x14ac:dyDescent="0.2">
      <c r="L1371"/>
    </row>
    <row r="1372" spans="12:12" x14ac:dyDescent="0.2">
      <c r="L1372"/>
    </row>
    <row r="1373" spans="12:12" x14ac:dyDescent="0.2">
      <c r="L1373"/>
    </row>
    <row r="1374" spans="12:12" x14ac:dyDescent="0.2">
      <c r="L1374"/>
    </row>
    <row r="1375" spans="12:12" x14ac:dyDescent="0.2">
      <c r="L1375"/>
    </row>
    <row r="1376" spans="12:12" x14ac:dyDescent="0.2">
      <c r="L1376"/>
    </row>
    <row r="1377" spans="12:12" x14ac:dyDescent="0.2">
      <c r="L1377"/>
    </row>
    <row r="1378" spans="12:12" x14ac:dyDescent="0.2">
      <c r="L1378"/>
    </row>
    <row r="1379" spans="12:12" x14ac:dyDescent="0.2">
      <c r="L1379"/>
    </row>
    <row r="1380" spans="12:12" x14ac:dyDescent="0.2">
      <c r="L1380"/>
    </row>
    <row r="1381" spans="12:12" x14ac:dyDescent="0.2">
      <c r="L1381"/>
    </row>
    <row r="1382" spans="12:12" x14ac:dyDescent="0.2">
      <c r="L1382"/>
    </row>
    <row r="1383" spans="12:12" x14ac:dyDescent="0.2">
      <c r="L1383"/>
    </row>
    <row r="1384" spans="12:12" x14ac:dyDescent="0.2">
      <c r="L1384"/>
    </row>
    <row r="1385" spans="12:12" x14ac:dyDescent="0.2">
      <c r="L1385"/>
    </row>
    <row r="1386" spans="12:12" x14ac:dyDescent="0.2">
      <c r="L1386"/>
    </row>
    <row r="1387" spans="12:12" x14ac:dyDescent="0.2">
      <c r="L1387"/>
    </row>
    <row r="1388" spans="12:12" x14ac:dyDescent="0.2">
      <c r="L1388"/>
    </row>
    <row r="1389" spans="12:12" x14ac:dyDescent="0.2">
      <c r="L1389"/>
    </row>
    <row r="1390" spans="12:12" x14ac:dyDescent="0.2">
      <c r="L1390"/>
    </row>
    <row r="1391" spans="12:12" x14ac:dyDescent="0.2">
      <c r="L1391"/>
    </row>
    <row r="1392" spans="12:12" x14ac:dyDescent="0.2">
      <c r="L1392"/>
    </row>
    <row r="1393" spans="12:12" x14ac:dyDescent="0.2">
      <c r="L1393"/>
    </row>
    <row r="1394" spans="12:12" x14ac:dyDescent="0.2">
      <c r="L1394"/>
    </row>
    <row r="1395" spans="12:12" x14ac:dyDescent="0.2">
      <c r="L1395"/>
    </row>
    <row r="1396" spans="12:12" x14ac:dyDescent="0.2">
      <c r="L1396"/>
    </row>
    <row r="1397" spans="12:12" x14ac:dyDescent="0.2">
      <c r="L1397"/>
    </row>
    <row r="1398" spans="12:12" x14ac:dyDescent="0.2">
      <c r="L1398"/>
    </row>
    <row r="1399" spans="12:12" x14ac:dyDescent="0.2">
      <c r="L1399"/>
    </row>
    <row r="1400" spans="12:12" x14ac:dyDescent="0.2">
      <c r="L1400"/>
    </row>
    <row r="1401" spans="12:12" x14ac:dyDescent="0.2">
      <c r="L1401"/>
    </row>
    <row r="1402" spans="12:12" x14ac:dyDescent="0.2">
      <c r="L1402"/>
    </row>
    <row r="1403" spans="12:12" x14ac:dyDescent="0.2">
      <c r="L1403"/>
    </row>
    <row r="1404" spans="12:12" x14ac:dyDescent="0.2">
      <c r="L1404"/>
    </row>
    <row r="1405" spans="12:12" x14ac:dyDescent="0.2">
      <c r="L1405"/>
    </row>
    <row r="1406" spans="12:12" x14ac:dyDescent="0.2">
      <c r="L1406"/>
    </row>
    <row r="1407" spans="12:12" x14ac:dyDescent="0.2">
      <c r="L1407"/>
    </row>
    <row r="1408" spans="12:12" x14ac:dyDescent="0.2">
      <c r="L1408"/>
    </row>
    <row r="1409" spans="12:12" x14ac:dyDescent="0.2">
      <c r="L1409"/>
    </row>
    <row r="1410" spans="12:12" x14ac:dyDescent="0.2">
      <c r="L1410"/>
    </row>
    <row r="1411" spans="12:12" x14ac:dyDescent="0.2">
      <c r="L1411"/>
    </row>
    <row r="1412" spans="12:12" x14ac:dyDescent="0.2">
      <c r="L1412"/>
    </row>
    <row r="1413" spans="12:12" x14ac:dyDescent="0.2">
      <c r="L1413"/>
    </row>
    <row r="1414" spans="12:12" x14ac:dyDescent="0.2">
      <c r="L1414"/>
    </row>
    <row r="1415" spans="12:12" x14ac:dyDescent="0.2">
      <c r="L1415"/>
    </row>
    <row r="1416" spans="12:12" x14ac:dyDescent="0.2">
      <c r="L1416"/>
    </row>
    <row r="1417" spans="12:12" x14ac:dyDescent="0.2">
      <c r="L1417"/>
    </row>
    <row r="1418" spans="12:12" x14ac:dyDescent="0.2">
      <c r="L1418"/>
    </row>
    <row r="1419" spans="12:12" x14ac:dyDescent="0.2">
      <c r="L1419"/>
    </row>
    <row r="1420" spans="12:12" x14ac:dyDescent="0.2">
      <c r="L1420"/>
    </row>
    <row r="1421" spans="12:12" x14ac:dyDescent="0.2">
      <c r="L1421"/>
    </row>
    <row r="1422" spans="12:12" x14ac:dyDescent="0.2">
      <c r="L1422"/>
    </row>
    <row r="1423" spans="12:12" x14ac:dyDescent="0.2">
      <c r="L1423"/>
    </row>
    <row r="1424" spans="12:12" x14ac:dyDescent="0.2">
      <c r="L1424"/>
    </row>
    <row r="1425" spans="12:12" x14ac:dyDescent="0.2">
      <c r="L1425"/>
    </row>
    <row r="1426" spans="12:12" x14ac:dyDescent="0.2">
      <c r="L1426"/>
    </row>
    <row r="1427" spans="12:12" x14ac:dyDescent="0.2">
      <c r="L1427"/>
    </row>
    <row r="1428" spans="12:12" x14ac:dyDescent="0.2">
      <c r="L1428"/>
    </row>
    <row r="1429" spans="12:12" x14ac:dyDescent="0.2">
      <c r="L1429"/>
    </row>
    <row r="1430" spans="12:12" x14ac:dyDescent="0.2">
      <c r="L1430"/>
    </row>
    <row r="1431" spans="12:12" x14ac:dyDescent="0.2">
      <c r="L1431"/>
    </row>
    <row r="1432" spans="12:12" x14ac:dyDescent="0.2">
      <c r="L1432"/>
    </row>
    <row r="1433" spans="12:12" x14ac:dyDescent="0.2">
      <c r="L1433"/>
    </row>
    <row r="1434" spans="12:12" x14ac:dyDescent="0.2">
      <c r="L1434"/>
    </row>
    <row r="1435" spans="12:12" x14ac:dyDescent="0.2">
      <c r="L1435"/>
    </row>
    <row r="1436" spans="12:12" x14ac:dyDescent="0.2">
      <c r="L1436"/>
    </row>
    <row r="1437" spans="12:12" x14ac:dyDescent="0.2">
      <c r="L1437"/>
    </row>
    <row r="1438" spans="12:12" x14ac:dyDescent="0.2">
      <c r="L1438"/>
    </row>
    <row r="1439" spans="12:12" x14ac:dyDescent="0.2">
      <c r="L1439"/>
    </row>
    <row r="1440" spans="12:12" x14ac:dyDescent="0.2">
      <c r="L1440"/>
    </row>
    <row r="1441" spans="12:12" x14ac:dyDescent="0.2">
      <c r="L1441"/>
    </row>
    <row r="1442" spans="12:12" x14ac:dyDescent="0.2">
      <c r="L1442"/>
    </row>
    <row r="1443" spans="12:12" x14ac:dyDescent="0.2">
      <c r="L1443"/>
    </row>
    <row r="1444" spans="12:12" x14ac:dyDescent="0.2">
      <c r="L1444"/>
    </row>
    <row r="1445" spans="12:12" x14ac:dyDescent="0.2">
      <c r="L1445"/>
    </row>
    <row r="1446" spans="12:12" x14ac:dyDescent="0.2">
      <c r="L1446"/>
    </row>
    <row r="1447" spans="12:12" x14ac:dyDescent="0.2">
      <c r="L1447"/>
    </row>
    <row r="1448" spans="12:12" x14ac:dyDescent="0.2">
      <c r="L1448"/>
    </row>
    <row r="1449" spans="12:12" x14ac:dyDescent="0.2">
      <c r="L1449"/>
    </row>
    <row r="1450" spans="12:12" x14ac:dyDescent="0.2">
      <c r="L1450"/>
    </row>
    <row r="1451" spans="12:12" x14ac:dyDescent="0.2">
      <c r="L1451"/>
    </row>
    <row r="1452" spans="12:12" x14ac:dyDescent="0.2">
      <c r="L1452"/>
    </row>
    <row r="1453" spans="12:12" x14ac:dyDescent="0.2">
      <c r="L1453"/>
    </row>
    <row r="1454" spans="12:12" x14ac:dyDescent="0.2">
      <c r="L1454"/>
    </row>
    <row r="1455" spans="12:12" x14ac:dyDescent="0.2">
      <c r="L1455"/>
    </row>
    <row r="1456" spans="12:12" x14ac:dyDescent="0.2">
      <c r="L1456"/>
    </row>
    <row r="1457" spans="12:12" x14ac:dyDescent="0.2">
      <c r="L1457"/>
    </row>
    <row r="1458" spans="12:12" x14ac:dyDescent="0.2">
      <c r="L1458"/>
    </row>
    <row r="1459" spans="12:12" x14ac:dyDescent="0.2">
      <c r="L1459"/>
    </row>
    <row r="1460" spans="12:12" x14ac:dyDescent="0.2">
      <c r="L1460"/>
    </row>
    <row r="1461" spans="12:12" x14ac:dyDescent="0.2">
      <c r="L1461"/>
    </row>
    <row r="1462" spans="12:12" x14ac:dyDescent="0.2">
      <c r="L1462"/>
    </row>
    <row r="1463" spans="12:12" x14ac:dyDescent="0.2">
      <c r="L1463"/>
    </row>
    <row r="1464" spans="12:12" x14ac:dyDescent="0.2">
      <c r="L1464"/>
    </row>
    <row r="1465" spans="12:12" x14ac:dyDescent="0.2">
      <c r="L1465"/>
    </row>
    <row r="1466" spans="12:12" x14ac:dyDescent="0.2">
      <c r="L1466"/>
    </row>
    <row r="1467" spans="12:12" x14ac:dyDescent="0.2">
      <c r="L1467"/>
    </row>
    <row r="1468" spans="12:12" x14ac:dyDescent="0.2">
      <c r="L1468"/>
    </row>
    <row r="1469" spans="12:12" x14ac:dyDescent="0.2">
      <c r="L1469"/>
    </row>
    <row r="1470" spans="12:12" x14ac:dyDescent="0.2">
      <c r="L1470"/>
    </row>
    <row r="1471" spans="12:12" x14ac:dyDescent="0.2">
      <c r="L1471"/>
    </row>
    <row r="1472" spans="12:12" x14ac:dyDescent="0.2">
      <c r="L1472"/>
    </row>
    <row r="1473" spans="12:12" x14ac:dyDescent="0.2">
      <c r="L1473"/>
    </row>
    <row r="1474" spans="12:12" x14ac:dyDescent="0.2">
      <c r="L1474"/>
    </row>
    <row r="1475" spans="12:12" x14ac:dyDescent="0.2">
      <c r="L1475"/>
    </row>
    <row r="1476" spans="12:12" x14ac:dyDescent="0.2">
      <c r="L1476"/>
    </row>
    <row r="1477" spans="12:12" x14ac:dyDescent="0.2">
      <c r="L1477"/>
    </row>
    <row r="1478" spans="12:12" x14ac:dyDescent="0.2">
      <c r="L1478"/>
    </row>
    <row r="1479" spans="12:12" x14ac:dyDescent="0.2">
      <c r="L1479"/>
    </row>
    <row r="1480" spans="12:12" x14ac:dyDescent="0.2">
      <c r="L1480"/>
    </row>
    <row r="1481" spans="12:12" x14ac:dyDescent="0.2">
      <c r="L1481"/>
    </row>
    <row r="1482" spans="12:12" x14ac:dyDescent="0.2">
      <c r="L1482"/>
    </row>
    <row r="1483" spans="12:12" x14ac:dyDescent="0.2">
      <c r="L1483"/>
    </row>
    <row r="1484" spans="12:12" x14ac:dyDescent="0.2">
      <c r="L1484"/>
    </row>
    <row r="1485" spans="12:12" x14ac:dyDescent="0.2">
      <c r="L1485"/>
    </row>
    <row r="1486" spans="12:12" x14ac:dyDescent="0.2">
      <c r="L1486"/>
    </row>
    <row r="1487" spans="12:12" x14ac:dyDescent="0.2">
      <c r="L1487"/>
    </row>
    <row r="1488" spans="12:12" x14ac:dyDescent="0.2">
      <c r="L1488"/>
    </row>
    <row r="1489" spans="12:12" x14ac:dyDescent="0.2">
      <c r="L1489"/>
    </row>
    <row r="1490" spans="12:12" x14ac:dyDescent="0.2">
      <c r="L1490"/>
    </row>
    <row r="1491" spans="12:12" x14ac:dyDescent="0.2">
      <c r="L1491"/>
    </row>
    <row r="1492" spans="12:12" x14ac:dyDescent="0.2">
      <c r="L1492"/>
    </row>
    <row r="1493" spans="12:12" x14ac:dyDescent="0.2">
      <c r="L1493"/>
    </row>
    <row r="1494" spans="12:12" x14ac:dyDescent="0.2">
      <c r="L1494"/>
    </row>
    <row r="1495" spans="12:12" x14ac:dyDescent="0.2">
      <c r="L1495"/>
    </row>
    <row r="1496" spans="12:12" x14ac:dyDescent="0.2">
      <c r="L1496"/>
    </row>
    <row r="1497" spans="12:12" x14ac:dyDescent="0.2">
      <c r="L1497"/>
    </row>
    <row r="1498" spans="12:12" x14ac:dyDescent="0.2">
      <c r="L1498"/>
    </row>
    <row r="1499" spans="12:12" x14ac:dyDescent="0.2">
      <c r="L1499"/>
    </row>
    <row r="1500" spans="12:12" x14ac:dyDescent="0.2">
      <c r="L1500"/>
    </row>
    <row r="1501" spans="12:12" x14ac:dyDescent="0.2">
      <c r="L1501"/>
    </row>
    <row r="1502" spans="12:12" x14ac:dyDescent="0.2">
      <c r="L1502"/>
    </row>
    <row r="1503" spans="12:12" x14ac:dyDescent="0.2">
      <c r="L1503"/>
    </row>
    <row r="1504" spans="12:12" x14ac:dyDescent="0.2">
      <c r="L1504"/>
    </row>
    <row r="1505" spans="12:12" x14ac:dyDescent="0.2">
      <c r="L1505"/>
    </row>
    <row r="1506" spans="12:12" x14ac:dyDescent="0.2">
      <c r="L1506"/>
    </row>
    <row r="1507" spans="12:12" x14ac:dyDescent="0.2">
      <c r="L1507"/>
    </row>
    <row r="1508" spans="12:12" x14ac:dyDescent="0.2">
      <c r="L1508"/>
    </row>
    <row r="1509" spans="12:12" x14ac:dyDescent="0.2">
      <c r="L1509"/>
    </row>
    <row r="1510" spans="12:12" x14ac:dyDescent="0.2">
      <c r="L1510"/>
    </row>
    <row r="1511" spans="12:12" x14ac:dyDescent="0.2">
      <c r="L1511"/>
    </row>
    <row r="1512" spans="12:12" x14ac:dyDescent="0.2">
      <c r="L1512"/>
    </row>
    <row r="1513" spans="12:12" x14ac:dyDescent="0.2">
      <c r="L1513"/>
    </row>
    <row r="1514" spans="12:12" x14ac:dyDescent="0.2">
      <c r="L1514"/>
    </row>
    <row r="1515" spans="12:12" x14ac:dyDescent="0.2">
      <c r="L1515"/>
    </row>
    <row r="1516" spans="12:12" x14ac:dyDescent="0.2">
      <c r="L1516"/>
    </row>
    <row r="1517" spans="12:12" x14ac:dyDescent="0.2">
      <c r="L1517"/>
    </row>
    <row r="1518" spans="12:12" x14ac:dyDescent="0.2">
      <c r="L1518"/>
    </row>
    <row r="1519" spans="12:12" x14ac:dyDescent="0.2">
      <c r="L1519"/>
    </row>
    <row r="1520" spans="12:12" x14ac:dyDescent="0.2">
      <c r="L1520"/>
    </row>
    <row r="1521" spans="12:12" x14ac:dyDescent="0.2">
      <c r="L1521"/>
    </row>
    <row r="1522" spans="12:12" x14ac:dyDescent="0.2">
      <c r="L1522"/>
    </row>
    <row r="1523" spans="12:12" x14ac:dyDescent="0.2">
      <c r="L1523"/>
    </row>
    <row r="1524" spans="12:12" x14ac:dyDescent="0.2">
      <c r="L1524"/>
    </row>
    <row r="1525" spans="12:12" x14ac:dyDescent="0.2">
      <c r="L1525"/>
    </row>
    <row r="1526" spans="12:12" x14ac:dyDescent="0.2">
      <c r="L1526"/>
    </row>
    <row r="1527" spans="12:12" x14ac:dyDescent="0.2">
      <c r="L1527"/>
    </row>
    <row r="1528" spans="12:12" x14ac:dyDescent="0.2">
      <c r="L1528"/>
    </row>
    <row r="1529" spans="12:12" x14ac:dyDescent="0.2">
      <c r="L1529"/>
    </row>
    <row r="1530" spans="12:12" x14ac:dyDescent="0.2">
      <c r="L1530"/>
    </row>
    <row r="1531" spans="12:12" x14ac:dyDescent="0.2">
      <c r="L1531"/>
    </row>
    <row r="1532" spans="12:12" x14ac:dyDescent="0.2">
      <c r="L1532"/>
    </row>
    <row r="1533" spans="12:12" x14ac:dyDescent="0.2">
      <c r="L1533"/>
    </row>
    <row r="1534" spans="12:12" x14ac:dyDescent="0.2">
      <c r="L1534"/>
    </row>
    <row r="1535" spans="12:12" x14ac:dyDescent="0.2">
      <c r="L1535"/>
    </row>
    <row r="1536" spans="12:12" x14ac:dyDescent="0.2">
      <c r="L1536"/>
    </row>
    <row r="1537" spans="12:12" x14ac:dyDescent="0.2">
      <c r="L1537"/>
    </row>
    <row r="1538" spans="12:12" x14ac:dyDescent="0.2">
      <c r="L1538"/>
    </row>
    <row r="1539" spans="12:12" x14ac:dyDescent="0.2">
      <c r="L1539"/>
    </row>
    <row r="1540" spans="12:12" x14ac:dyDescent="0.2">
      <c r="L1540"/>
    </row>
    <row r="1541" spans="12:12" x14ac:dyDescent="0.2">
      <c r="L1541"/>
    </row>
    <row r="1542" spans="12:12" x14ac:dyDescent="0.2">
      <c r="L1542"/>
    </row>
    <row r="1543" spans="12:12" x14ac:dyDescent="0.2">
      <c r="L1543"/>
    </row>
    <row r="1544" spans="12:12" x14ac:dyDescent="0.2">
      <c r="L1544"/>
    </row>
    <row r="1545" spans="12:12" x14ac:dyDescent="0.2">
      <c r="L1545"/>
    </row>
    <row r="1546" spans="12:12" x14ac:dyDescent="0.2">
      <c r="L1546"/>
    </row>
    <row r="1547" spans="12:12" x14ac:dyDescent="0.2">
      <c r="L1547"/>
    </row>
    <row r="1548" spans="12:12" x14ac:dyDescent="0.2">
      <c r="L1548"/>
    </row>
    <row r="1549" spans="12:12" x14ac:dyDescent="0.2">
      <c r="L1549"/>
    </row>
    <row r="1550" spans="12:12" x14ac:dyDescent="0.2">
      <c r="L1550"/>
    </row>
    <row r="1551" spans="12:12" x14ac:dyDescent="0.2">
      <c r="L1551"/>
    </row>
    <row r="1552" spans="12:12" x14ac:dyDescent="0.2">
      <c r="L1552"/>
    </row>
    <row r="1553" spans="12:12" x14ac:dyDescent="0.2">
      <c r="L1553"/>
    </row>
    <row r="1554" spans="12:12" x14ac:dyDescent="0.2">
      <c r="L1554"/>
    </row>
    <row r="1555" spans="12:12" x14ac:dyDescent="0.2">
      <c r="L1555"/>
    </row>
    <row r="1556" spans="12:12" x14ac:dyDescent="0.2">
      <c r="L1556"/>
    </row>
    <row r="1557" spans="12:12" x14ac:dyDescent="0.2">
      <c r="L1557"/>
    </row>
    <row r="1558" spans="12:12" x14ac:dyDescent="0.2">
      <c r="L1558"/>
    </row>
    <row r="1559" spans="12:12" x14ac:dyDescent="0.2">
      <c r="L1559"/>
    </row>
    <row r="1560" spans="12:12" x14ac:dyDescent="0.2">
      <c r="L1560"/>
    </row>
    <row r="1561" spans="12:12" x14ac:dyDescent="0.2">
      <c r="L1561"/>
    </row>
    <row r="1562" spans="12:12" x14ac:dyDescent="0.2">
      <c r="L1562"/>
    </row>
    <row r="1563" spans="12:12" x14ac:dyDescent="0.2">
      <c r="L1563"/>
    </row>
    <row r="1564" spans="12:12" x14ac:dyDescent="0.2">
      <c r="L1564"/>
    </row>
    <row r="1565" spans="12:12" x14ac:dyDescent="0.2">
      <c r="L1565"/>
    </row>
    <row r="1566" spans="12:12" x14ac:dyDescent="0.2">
      <c r="L1566"/>
    </row>
    <row r="1567" spans="12:12" x14ac:dyDescent="0.2">
      <c r="L1567"/>
    </row>
    <row r="1568" spans="12:12" x14ac:dyDescent="0.2">
      <c r="L1568"/>
    </row>
    <row r="1569" spans="12:12" x14ac:dyDescent="0.2">
      <c r="L1569"/>
    </row>
    <row r="1570" spans="12:12" x14ac:dyDescent="0.2">
      <c r="L1570"/>
    </row>
    <row r="1571" spans="12:12" x14ac:dyDescent="0.2">
      <c r="L1571"/>
    </row>
    <row r="1572" spans="12:12" x14ac:dyDescent="0.2">
      <c r="L1572"/>
    </row>
    <row r="1573" spans="12:12" x14ac:dyDescent="0.2">
      <c r="L1573"/>
    </row>
    <row r="1574" spans="12:12" x14ac:dyDescent="0.2">
      <c r="L1574"/>
    </row>
    <row r="1575" spans="12:12" x14ac:dyDescent="0.2">
      <c r="L1575"/>
    </row>
    <row r="1576" spans="12:12" x14ac:dyDescent="0.2">
      <c r="L1576"/>
    </row>
    <row r="1577" spans="12:12" x14ac:dyDescent="0.2">
      <c r="L1577"/>
    </row>
    <row r="1578" spans="12:12" x14ac:dyDescent="0.2">
      <c r="L1578"/>
    </row>
    <row r="1579" spans="12:12" x14ac:dyDescent="0.2">
      <c r="L1579"/>
    </row>
    <row r="1580" spans="12:12" x14ac:dyDescent="0.2">
      <c r="L1580"/>
    </row>
    <row r="1581" spans="12:12" x14ac:dyDescent="0.2">
      <c r="L1581"/>
    </row>
    <row r="1582" spans="12:12" x14ac:dyDescent="0.2">
      <c r="L1582"/>
    </row>
    <row r="1583" spans="12:12" x14ac:dyDescent="0.2">
      <c r="L1583"/>
    </row>
    <row r="1584" spans="12:12" x14ac:dyDescent="0.2">
      <c r="L1584"/>
    </row>
    <row r="1585" spans="12:12" x14ac:dyDescent="0.2">
      <c r="L1585"/>
    </row>
    <row r="1586" spans="12:12" x14ac:dyDescent="0.2">
      <c r="L1586"/>
    </row>
    <row r="1587" spans="12:12" x14ac:dyDescent="0.2">
      <c r="L1587"/>
    </row>
    <row r="1588" spans="12:12" x14ac:dyDescent="0.2">
      <c r="L1588"/>
    </row>
    <row r="1589" spans="12:12" x14ac:dyDescent="0.2">
      <c r="L1589"/>
    </row>
    <row r="1590" spans="12:12" x14ac:dyDescent="0.2">
      <c r="L1590"/>
    </row>
    <row r="1591" spans="12:12" x14ac:dyDescent="0.2">
      <c r="L1591"/>
    </row>
    <row r="1592" spans="12:12" x14ac:dyDescent="0.2">
      <c r="L1592"/>
    </row>
    <row r="1593" spans="12:12" x14ac:dyDescent="0.2">
      <c r="L1593"/>
    </row>
    <row r="1594" spans="12:12" x14ac:dyDescent="0.2">
      <c r="L1594"/>
    </row>
    <row r="1595" spans="12:12" x14ac:dyDescent="0.2">
      <c r="L1595"/>
    </row>
    <row r="1596" spans="12:12" x14ac:dyDescent="0.2">
      <c r="L1596"/>
    </row>
    <row r="1597" spans="12:12" x14ac:dyDescent="0.2">
      <c r="L1597"/>
    </row>
    <row r="1598" spans="12:12" x14ac:dyDescent="0.2">
      <c r="L1598"/>
    </row>
    <row r="1599" spans="12:12" x14ac:dyDescent="0.2">
      <c r="L1599"/>
    </row>
    <row r="1600" spans="12:12" x14ac:dyDescent="0.2">
      <c r="L1600"/>
    </row>
    <row r="1601" spans="12:12" x14ac:dyDescent="0.2">
      <c r="L1601"/>
    </row>
    <row r="1602" spans="12:12" x14ac:dyDescent="0.2">
      <c r="L1602"/>
    </row>
    <row r="1603" spans="12:12" x14ac:dyDescent="0.2">
      <c r="L1603"/>
    </row>
    <row r="1604" spans="12:12" x14ac:dyDescent="0.2">
      <c r="L1604"/>
    </row>
    <row r="1605" spans="12:12" x14ac:dyDescent="0.2">
      <c r="L1605"/>
    </row>
    <row r="1606" spans="12:12" x14ac:dyDescent="0.2">
      <c r="L1606"/>
    </row>
    <row r="1607" spans="12:12" x14ac:dyDescent="0.2">
      <c r="L1607"/>
    </row>
    <row r="1608" spans="12:12" x14ac:dyDescent="0.2">
      <c r="L1608"/>
    </row>
    <row r="1609" spans="12:12" x14ac:dyDescent="0.2">
      <c r="L1609"/>
    </row>
    <row r="1610" spans="12:12" x14ac:dyDescent="0.2">
      <c r="L1610"/>
    </row>
    <row r="1611" spans="12:12" x14ac:dyDescent="0.2">
      <c r="L1611"/>
    </row>
    <row r="1612" spans="12:12" x14ac:dyDescent="0.2">
      <c r="L1612"/>
    </row>
    <row r="1613" spans="12:12" x14ac:dyDescent="0.2">
      <c r="L1613"/>
    </row>
    <row r="1614" spans="12:12" x14ac:dyDescent="0.2">
      <c r="L1614"/>
    </row>
    <row r="1615" spans="12:12" x14ac:dyDescent="0.2">
      <c r="L1615"/>
    </row>
    <row r="1616" spans="12:12" x14ac:dyDescent="0.2">
      <c r="L1616"/>
    </row>
    <row r="1617" spans="12:12" x14ac:dyDescent="0.2">
      <c r="L1617"/>
    </row>
    <row r="1618" spans="12:12" x14ac:dyDescent="0.2">
      <c r="L1618"/>
    </row>
    <row r="1619" spans="12:12" x14ac:dyDescent="0.2">
      <c r="L1619"/>
    </row>
    <row r="1620" spans="12:12" x14ac:dyDescent="0.2">
      <c r="L1620"/>
    </row>
    <row r="1621" spans="12:12" x14ac:dyDescent="0.2">
      <c r="L1621"/>
    </row>
    <row r="1622" spans="12:12" x14ac:dyDescent="0.2">
      <c r="L1622"/>
    </row>
    <row r="1623" spans="12:12" x14ac:dyDescent="0.2">
      <c r="L1623"/>
    </row>
    <row r="1624" spans="12:12" x14ac:dyDescent="0.2">
      <c r="L1624"/>
    </row>
    <row r="1625" spans="12:12" x14ac:dyDescent="0.2">
      <c r="L1625"/>
    </row>
    <row r="1626" spans="12:12" x14ac:dyDescent="0.2">
      <c r="L1626"/>
    </row>
    <row r="1627" spans="12:12" x14ac:dyDescent="0.2">
      <c r="L1627"/>
    </row>
    <row r="1628" spans="12:12" x14ac:dyDescent="0.2">
      <c r="L1628"/>
    </row>
    <row r="1629" spans="12:12" x14ac:dyDescent="0.2">
      <c r="L1629"/>
    </row>
    <row r="1630" spans="12:12" x14ac:dyDescent="0.2">
      <c r="L1630"/>
    </row>
    <row r="1631" spans="12:12" x14ac:dyDescent="0.2">
      <c r="L1631"/>
    </row>
    <row r="1632" spans="12:12" x14ac:dyDescent="0.2">
      <c r="L1632"/>
    </row>
    <row r="1633" spans="12:12" x14ac:dyDescent="0.2">
      <c r="L1633"/>
    </row>
    <row r="1634" spans="12:12" x14ac:dyDescent="0.2">
      <c r="L1634"/>
    </row>
    <row r="1635" spans="12:12" x14ac:dyDescent="0.2">
      <c r="L1635"/>
    </row>
    <row r="1636" spans="12:12" x14ac:dyDescent="0.2">
      <c r="L1636"/>
    </row>
    <row r="1637" spans="12:12" x14ac:dyDescent="0.2">
      <c r="L1637"/>
    </row>
    <row r="1638" spans="12:12" x14ac:dyDescent="0.2">
      <c r="L1638"/>
    </row>
    <row r="1639" spans="12:12" x14ac:dyDescent="0.2">
      <c r="L1639"/>
    </row>
    <row r="1640" spans="12:12" x14ac:dyDescent="0.2">
      <c r="L1640"/>
    </row>
    <row r="1641" spans="12:12" x14ac:dyDescent="0.2">
      <c r="L1641"/>
    </row>
    <row r="1642" spans="12:12" x14ac:dyDescent="0.2">
      <c r="L1642"/>
    </row>
    <row r="1643" spans="12:12" x14ac:dyDescent="0.2">
      <c r="L1643"/>
    </row>
    <row r="1644" spans="12:12" x14ac:dyDescent="0.2">
      <c r="L1644"/>
    </row>
    <row r="1645" spans="12:12" x14ac:dyDescent="0.2">
      <c r="L1645"/>
    </row>
    <row r="1646" spans="12:12" x14ac:dyDescent="0.2">
      <c r="L1646"/>
    </row>
    <row r="1647" spans="12:12" x14ac:dyDescent="0.2">
      <c r="L1647"/>
    </row>
    <row r="1648" spans="12:12" x14ac:dyDescent="0.2">
      <c r="L1648"/>
    </row>
    <row r="1649" spans="12:12" x14ac:dyDescent="0.2">
      <c r="L1649"/>
    </row>
    <row r="1650" spans="12:12" x14ac:dyDescent="0.2">
      <c r="L1650"/>
    </row>
    <row r="1651" spans="12:12" x14ac:dyDescent="0.2">
      <c r="L1651"/>
    </row>
    <row r="1652" spans="12:12" x14ac:dyDescent="0.2">
      <c r="L1652"/>
    </row>
    <row r="1653" spans="12:12" x14ac:dyDescent="0.2">
      <c r="L1653"/>
    </row>
    <row r="1654" spans="12:12" x14ac:dyDescent="0.2">
      <c r="L1654"/>
    </row>
    <row r="1655" spans="12:12" x14ac:dyDescent="0.2">
      <c r="L1655"/>
    </row>
    <row r="1656" spans="12:12" x14ac:dyDescent="0.2">
      <c r="L1656"/>
    </row>
    <row r="1657" spans="12:12" x14ac:dyDescent="0.2">
      <c r="L1657"/>
    </row>
    <row r="1658" spans="12:12" x14ac:dyDescent="0.2">
      <c r="L1658"/>
    </row>
    <row r="1659" spans="12:12" x14ac:dyDescent="0.2">
      <c r="L1659"/>
    </row>
    <row r="1660" spans="12:12" x14ac:dyDescent="0.2">
      <c r="L1660"/>
    </row>
    <row r="1661" spans="12:12" x14ac:dyDescent="0.2">
      <c r="L1661"/>
    </row>
    <row r="1662" spans="12:12" x14ac:dyDescent="0.2">
      <c r="L1662"/>
    </row>
    <row r="1663" spans="12:12" x14ac:dyDescent="0.2">
      <c r="L1663"/>
    </row>
    <row r="1664" spans="12:12" x14ac:dyDescent="0.2">
      <c r="L1664"/>
    </row>
    <row r="1665" spans="12:12" x14ac:dyDescent="0.2">
      <c r="L1665"/>
    </row>
    <row r="1666" spans="12:12" x14ac:dyDescent="0.2">
      <c r="L1666"/>
    </row>
    <row r="1667" spans="12:12" x14ac:dyDescent="0.2">
      <c r="L1667"/>
    </row>
    <row r="1668" spans="12:12" x14ac:dyDescent="0.2">
      <c r="L1668"/>
    </row>
    <row r="1669" spans="12:12" x14ac:dyDescent="0.2">
      <c r="L1669"/>
    </row>
    <row r="1670" spans="12:12" x14ac:dyDescent="0.2">
      <c r="L1670"/>
    </row>
    <row r="1671" spans="12:12" x14ac:dyDescent="0.2">
      <c r="L1671"/>
    </row>
    <row r="1672" spans="12:12" x14ac:dyDescent="0.2">
      <c r="L1672"/>
    </row>
    <row r="1673" spans="12:12" x14ac:dyDescent="0.2">
      <c r="L1673"/>
    </row>
    <row r="1674" spans="12:12" x14ac:dyDescent="0.2">
      <c r="L1674"/>
    </row>
    <row r="1675" spans="12:12" x14ac:dyDescent="0.2">
      <c r="L1675"/>
    </row>
    <row r="1676" spans="12:12" x14ac:dyDescent="0.2">
      <c r="L1676"/>
    </row>
    <row r="1677" spans="12:12" x14ac:dyDescent="0.2">
      <c r="L1677"/>
    </row>
    <row r="1678" spans="12:12" x14ac:dyDescent="0.2">
      <c r="L1678"/>
    </row>
    <row r="1679" spans="12:12" x14ac:dyDescent="0.2">
      <c r="L1679"/>
    </row>
    <row r="1680" spans="12:12" x14ac:dyDescent="0.2">
      <c r="L1680"/>
    </row>
    <row r="1681" spans="12:12" x14ac:dyDescent="0.2">
      <c r="L1681"/>
    </row>
    <row r="1682" spans="12:12" x14ac:dyDescent="0.2">
      <c r="L1682"/>
    </row>
    <row r="1683" spans="12:12" x14ac:dyDescent="0.2">
      <c r="L1683"/>
    </row>
    <row r="1684" spans="12:12" x14ac:dyDescent="0.2">
      <c r="L1684"/>
    </row>
    <row r="1685" spans="12:12" x14ac:dyDescent="0.2">
      <c r="L1685"/>
    </row>
    <row r="1686" spans="12:12" x14ac:dyDescent="0.2">
      <c r="L1686"/>
    </row>
    <row r="1687" spans="12:12" x14ac:dyDescent="0.2">
      <c r="L1687"/>
    </row>
    <row r="1688" spans="12:12" x14ac:dyDescent="0.2">
      <c r="L1688"/>
    </row>
    <row r="1689" spans="12:12" x14ac:dyDescent="0.2">
      <c r="L1689"/>
    </row>
    <row r="1690" spans="12:12" x14ac:dyDescent="0.2">
      <c r="L1690"/>
    </row>
    <row r="1691" spans="12:12" x14ac:dyDescent="0.2">
      <c r="L1691"/>
    </row>
    <row r="1692" spans="12:12" x14ac:dyDescent="0.2">
      <c r="L1692"/>
    </row>
    <row r="1693" spans="12:12" x14ac:dyDescent="0.2">
      <c r="L1693"/>
    </row>
    <row r="1694" spans="12:12" x14ac:dyDescent="0.2">
      <c r="L1694"/>
    </row>
    <row r="1695" spans="12:12" x14ac:dyDescent="0.2">
      <c r="L1695"/>
    </row>
    <row r="1696" spans="12:12" x14ac:dyDescent="0.2">
      <c r="L1696"/>
    </row>
    <row r="1697" spans="12:12" x14ac:dyDescent="0.2">
      <c r="L1697"/>
    </row>
    <row r="1698" spans="12:12" x14ac:dyDescent="0.2">
      <c r="L1698"/>
    </row>
    <row r="1699" spans="12:12" x14ac:dyDescent="0.2">
      <c r="L1699"/>
    </row>
    <row r="1700" spans="12:12" x14ac:dyDescent="0.2">
      <c r="L1700"/>
    </row>
    <row r="1701" spans="12:12" x14ac:dyDescent="0.2">
      <c r="L1701"/>
    </row>
    <row r="1702" spans="12:12" x14ac:dyDescent="0.2">
      <c r="L1702"/>
    </row>
    <row r="1703" spans="12:12" x14ac:dyDescent="0.2">
      <c r="L1703"/>
    </row>
    <row r="1704" spans="12:12" x14ac:dyDescent="0.2">
      <c r="L1704"/>
    </row>
    <row r="1705" spans="12:12" x14ac:dyDescent="0.2">
      <c r="L1705"/>
    </row>
    <row r="1706" spans="12:12" x14ac:dyDescent="0.2">
      <c r="L1706"/>
    </row>
    <row r="1707" spans="12:12" x14ac:dyDescent="0.2">
      <c r="L1707"/>
    </row>
    <row r="1708" spans="12:12" x14ac:dyDescent="0.2">
      <c r="L1708"/>
    </row>
    <row r="1709" spans="12:12" x14ac:dyDescent="0.2">
      <c r="L1709"/>
    </row>
    <row r="1710" spans="12:12" x14ac:dyDescent="0.2">
      <c r="L1710"/>
    </row>
    <row r="1711" spans="12:12" x14ac:dyDescent="0.2">
      <c r="L1711"/>
    </row>
    <row r="1712" spans="12:12" x14ac:dyDescent="0.2">
      <c r="L1712"/>
    </row>
    <row r="1713" spans="12:12" x14ac:dyDescent="0.2">
      <c r="L1713"/>
    </row>
    <row r="1714" spans="12:12" x14ac:dyDescent="0.2">
      <c r="L1714"/>
    </row>
    <row r="1715" spans="12:12" x14ac:dyDescent="0.2">
      <c r="L1715"/>
    </row>
    <row r="1716" spans="12:12" x14ac:dyDescent="0.2">
      <c r="L1716"/>
    </row>
    <row r="1717" spans="12:12" x14ac:dyDescent="0.2">
      <c r="L1717"/>
    </row>
    <row r="1718" spans="12:12" x14ac:dyDescent="0.2">
      <c r="L1718"/>
    </row>
    <row r="1719" spans="12:12" x14ac:dyDescent="0.2">
      <c r="L1719"/>
    </row>
    <row r="1720" spans="12:12" x14ac:dyDescent="0.2">
      <c r="L1720"/>
    </row>
    <row r="1721" spans="12:12" x14ac:dyDescent="0.2">
      <c r="L1721"/>
    </row>
    <row r="1722" spans="12:12" x14ac:dyDescent="0.2">
      <c r="L1722"/>
    </row>
    <row r="1723" spans="12:12" x14ac:dyDescent="0.2">
      <c r="L1723"/>
    </row>
    <row r="1724" spans="12:12" x14ac:dyDescent="0.2">
      <c r="L1724"/>
    </row>
    <row r="1725" spans="12:12" x14ac:dyDescent="0.2">
      <c r="L1725"/>
    </row>
    <row r="1726" spans="12:12" x14ac:dyDescent="0.2">
      <c r="L1726"/>
    </row>
    <row r="1727" spans="12:12" x14ac:dyDescent="0.2">
      <c r="L1727"/>
    </row>
    <row r="1728" spans="12:12" x14ac:dyDescent="0.2">
      <c r="L1728"/>
    </row>
    <row r="1729" spans="12:12" x14ac:dyDescent="0.2">
      <c r="L1729"/>
    </row>
    <row r="1730" spans="12:12" x14ac:dyDescent="0.2">
      <c r="L1730"/>
    </row>
    <row r="1731" spans="12:12" x14ac:dyDescent="0.2">
      <c r="L1731"/>
    </row>
    <row r="1732" spans="12:12" x14ac:dyDescent="0.2">
      <c r="L1732"/>
    </row>
    <row r="1733" spans="12:12" x14ac:dyDescent="0.2">
      <c r="L1733"/>
    </row>
    <row r="1734" spans="12:12" x14ac:dyDescent="0.2">
      <c r="L1734"/>
    </row>
    <row r="1735" spans="12:12" x14ac:dyDescent="0.2">
      <c r="L1735"/>
    </row>
    <row r="1736" spans="12:12" x14ac:dyDescent="0.2">
      <c r="L1736"/>
    </row>
    <row r="1737" spans="12:12" x14ac:dyDescent="0.2">
      <c r="L1737"/>
    </row>
    <row r="1738" spans="12:12" x14ac:dyDescent="0.2">
      <c r="L1738"/>
    </row>
    <row r="1739" spans="12:12" x14ac:dyDescent="0.2">
      <c r="L1739"/>
    </row>
    <row r="1740" spans="12:12" x14ac:dyDescent="0.2">
      <c r="L1740"/>
    </row>
    <row r="1741" spans="12:12" x14ac:dyDescent="0.2">
      <c r="L1741"/>
    </row>
    <row r="1742" spans="12:12" x14ac:dyDescent="0.2">
      <c r="L1742"/>
    </row>
    <row r="1743" spans="12:12" x14ac:dyDescent="0.2">
      <c r="L1743"/>
    </row>
    <row r="1744" spans="12:12" x14ac:dyDescent="0.2">
      <c r="L1744"/>
    </row>
    <row r="1745" spans="12:12" x14ac:dyDescent="0.2">
      <c r="L1745"/>
    </row>
    <row r="1746" spans="12:12" x14ac:dyDescent="0.2">
      <c r="L1746"/>
    </row>
    <row r="1747" spans="12:12" x14ac:dyDescent="0.2">
      <c r="L1747"/>
    </row>
    <row r="1748" spans="12:12" x14ac:dyDescent="0.2">
      <c r="L1748"/>
    </row>
    <row r="1749" spans="12:12" x14ac:dyDescent="0.2">
      <c r="L1749"/>
    </row>
    <row r="1750" spans="12:12" x14ac:dyDescent="0.2">
      <c r="L1750"/>
    </row>
    <row r="1751" spans="12:12" x14ac:dyDescent="0.2">
      <c r="L1751"/>
    </row>
    <row r="1752" spans="12:12" x14ac:dyDescent="0.2">
      <c r="L1752"/>
    </row>
    <row r="1753" spans="12:12" x14ac:dyDescent="0.2">
      <c r="L1753"/>
    </row>
    <row r="1754" spans="12:12" x14ac:dyDescent="0.2">
      <c r="L1754"/>
    </row>
    <row r="1755" spans="12:12" x14ac:dyDescent="0.2">
      <c r="L1755"/>
    </row>
    <row r="1756" spans="12:12" x14ac:dyDescent="0.2">
      <c r="L1756"/>
    </row>
    <row r="1757" spans="12:12" x14ac:dyDescent="0.2">
      <c r="L1757"/>
    </row>
    <row r="1758" spans="12:12" x14ac:dyDescent="0.2">
      <c r="L1758"/>
    </row>
    <row r="1759" spans="12:12" x14ac:dyDescent="0.2">
      <c r="L1759"/>
    </row>
    <row r="1760" spans="12:12" x14ac:dyDescent="0.2">
      <c r="L1760"/>
    </row>
    <row r="1761" spans="12:12" x14ac:dyDescent="0.2">
      <c r="L1761"/>
    </row>
    <row r="1762" spans="12:12" x14ac:dyDescent="0.2">
      <c r="L1762"/>
    </row>
    <row r="1763" spans="12:12" x14ac:dyDescent="0.2">
      <c r="L1763"/>
    </row>
    <row r="1764" spans="12:12" x14ac:dyDescent="0.2">
      <c r="L1764"/>
    </row>
    <row r="1765" spans="12:12" x14ac:dyDescent="0.2">
      <c r="L1765"/>
    </row>
    <row r="1766" spans="12:12" x14ac:dyDescent="0.2">
      <c r="L1766"/>
    </row>
    <row r="1767" spans="12:12" x14ac:dyDescent="0.2">
      <c r="L1767"/>
    </row>
    <row r="1768" spans="12:12" x14ac:dyDescent="0.2">
      <c r="L1768"/>
    </row>
    <row r="1769" spans="12:12" x14ac:dyDescent="0.2">
      <c r="L1769"/>
    </row>
    <row r="1770" spans="12:12" x14ac:dyDescent="0.2">
      <c r="L1770"/>
    </row>
    <row r="1771" spans="12:12" x14ac:dyDescent="0.2">
      <c r="L1771"/>
    </row>
    <row r="1772" spans="12:12" x14ac:dyDescent="0.2">
      <c r="L1772"/>
    </row>
    <row r="1773" spans="12:12" x14ac:dyDescent="0.2">
      <c r="L1773"/>
    </row>
    <row r="1774" spans="12:12" x14ac:dyDescent="0.2">
      <c r="L1774"/>
    </row>
    <row r="1775" spans="12:12" x14ac:dyDescent="0.2">
      <c r="L1775"/>
    </row>
    <row r="1776" spans="12:12" x14ac:dyDescent="0.2">
      <c r="L1776"/>
    </row>
    <row r="1777" spans="12:12" x14ac:dyDescent="0.2">
      <c r="L1777"/>
    </row>
    <row r="1778" spans="12:12" x14ac:dyDescent="0.2">
      <c r="L1778"/>
    </row>
    <row r="1779" spans="12:12" x14ac:dyDescent="0.2">
      <c r="L1779"/>
    </row>
    <row r="1780" spans="12:12" x14ac:dyDescent="0.2">
      <c r="L1780"/>
    </row>
    <row r="1781" spans="12:12" x14ac:dyDescent="0.2">
      <c r="L1781"/>
    </row>
    <row r="1782" spans="12:12" x14ac:dyDescent="0.2">
      <c r="L1782"/>
    </row>
    <row r="1783" spans="12:12" x14ac:dyDescent="0.2">
      <c r="L1783"/>
    </row>
    <row r="1784" spans="12:12" x14ac:dyDescent="0.2">
      <c r="L1784"/>
    </row>
    <row r="1785" spans="12:12" x14ac:dyDescent="0.2">
      <c r="L1785"/>
    </row>
    <row r="1786" spans="12:12" x14ac:dyDescent="0.2">
      <c r="L1786"/>
    </row>
    <row r="1787" spans="12:12" x14ac:dyDescent="0.2">
      <c r="L1787"/>
    </row>
    <row r="1788" spans="12:12" x14ac:dyDescent="0.2">
      <c r="L1788"/>
    </row>
    <row r="1789" spans="12:12" x14ac:dyDescent="0.2">
      <c r="L1789"/>
    </row>
    <row r="1790" spans="12:12" x14ac:dyDescent="0.2">
      <c r="L1790"/>
    </row>
    <row r="1791" spans="12:12" x14ac:dyDescent="0.2">
      <c r="L1791"/>
    </row>
    <row r="1792" spans="12:12" x14ac:dyDescent="0.2">
      <c r="L1792"/>
    </row>
    <row r="1793" spans="12:12" x14ac:dyDescent="0.2">
      <c r="L1793"/>
    </row>
    <row r="1794" spans="12:12" x14ac:dyDescent="0.2">
      <c r="L1794"/>
    </row>
    <row r="1795" spans="12:12" x14ac:dyDescent="0.2">
      <c r="L1795"/>
    </row>
    <row r="1796" spans="12:12" x14ac:dyDescent="0.2">
      <c r="L1796"/>
    </row>
    <row r="1797" spans="12:12" x14ac:dyDescent="0.2">
      <c r="L1797"/>
    </row>
    <row r="1798" spans="12:12" x14ac:dyDescent="0.2">
      <c r="L1798"/>
    </row>
    <row r="1799" spans="12:12" x14ac:dyDescent="0.2">
      <c r="L1799"/>
    </row>
    <row r="1800" spans="12:12" x14ac:dyDescent="0.2">
      <c r="L1800"/>
    </row>
    <row r="1801" spans="12:12" x14ac:dyDescent="0.2">
      <c r="L1801"/>
    </row>
    <row r="1802" spans="12:12" x14ac:dyDescent="0.2">
      <c r="L1802"/>
    </row>
    <row r="1803" spans="12:12" x14ac:dyDescent="0.2">
      <c r="L1803"/>
    </row>
    <row r="1804" spans="12:12" x14ac:dyDescent="0.2">
      <c r="L1804"/>
    </row>
    <row r="1805" spans="12:12" x14ac:dyDescent="0.2">
      <c r="L1805"/>
    </row>
    <row r="1806" spans="12:12" x14ac:dyDescent="0.2">
      <c r="L1806"/>
    </row>
    <row r="1807" spans="12:12" x14ac:dyDescent="0.2">
      <c r="L1807"/>
    </row>
    <row r="1808" spans="12:12" x14ac:dyDescent="0.2">
      <c r="L1808"/>
    </row>
    <row r="1809" spans="12:12" x14ac:dyDescent="0.2">
      <c r="L1809"/>
    </row>
    <row r="1810" spans="12:12" x14ac:dyDescent="0.2">
      <c r="L1810"/>
    </row>
    <row r="1811" spans="12:12" x14ac:dyDescent="0.2">
      <c r="L1811"/>
    </row>
    <row r="1812" spans="12:12" x14ac:dyDescent="0.2">
      <c r="L1812"/>
    </row>
    <row r="1813" spans="12:12" x14ac:dyDescent="0.2">
      <c r="L1813"/>
    </row>
    <row r="1814" spans="12:12" x14ac:dyDescent="0.2">
      <c r="L1814"/>
    </row>
    <row r="1815" spans="12:12" x14ac:dyDescent="0.2">
      <c r="L1815"/>
    </row>
    <row r="1816" spans="12:12" x14ac:dyDescent="0.2">
      <c r="L1816"/>
    </row>
    <row r="1817" spans="12:12" x14ac:dyDescent="0.2">
      <c r="L1817"/>
    </row>
    <row r="1818" spans="12:12" x14ac:dyDescent="0.2">
      <c r="L1818"/>
    </row>
    <row r="1819" spans="12:12" x14ac:dyDescent="0.2">
      <c r="L1819"/>
    </row>
    <row r="1820" spans="12:12" x14ac:dyDescent="0.2">
      <c r="L1820"/>
    </row>
    <row r="1821" spans="12:12" x14ac:dyDescent="0.2">
      <c r="L1821"/>
    </row>
    <row r="1822" spans="12:12" x14ac:dyDescent="0.2">
      <c r="L1822"/>
    </row>
    <row r="1823" spans="12:12" x14ac:dyDescent="0.2">
      <c r="L1823"/>
    </row>
    <row r="1824" spans="12:12" x14ac:dyDescent="0.2">
      <c r="L1824"/>
    </row>
    <row r="1825" spans="12:12" x14ac:dyDescent="0.2">
      <c r="L1825"/>
    </row>
    <row r="1826" spans="12:12" x14ac:dyDescent="0.2">
      <c r="L1826"/>
    </row>
    <row r="1827" spans="12:12" x14ac:dyDescent="0.2">
      <c r="L1827"/>
    </row>
    <row r="1828" spans="12:12" x14ac:dyDescent="0.2">
      <c r="L1828"/>
    </row>
    <row r="1829" spans="12:12" x14ac:dyDescent="0.2">
      <c r="L1829"/>
    </row>
    <row r="1830" spans="12:12" x14ac:dyDescent="0.2">
      <c r="L1830"/>
    </row>
    <row r="1831" spans="12:12" x14ac:dyDescent="0.2">
      <c r="L1831"/>
    </row>
    <row r="1832" spans="12:12" x14ac:dyDescent="0.2">
      <c r="L1832"/>
    </row>
    <row r="1833" spans="12:12" x14ac:dyDescent="0.2">
      <c r="L1833"/>
    </row>
    <row r="1834" spans="12:12" x14ac:dyDescent="0.2">
      <c r="L1834"/>
    </row>
    <row r="1835" spans="12:12" x14ac:dyDescent="0.2">
      <c r="L1835"/>
    </row>
    <row r="1836" spans="12:12" x14ac:dyDescent="0.2">
      <c r="L1836"/>
    </row>
    <row r="1837" spans="12:12" x14ac:dyDescent="0.2">
      <c r="L1837"/>
    </row>
    <row r="1838" spans="12:12" x14ac:dyDescent="0.2">
      <c r="L1838"/>
    </row>
    <row r="1839" spans="12:12" x14ac:dyDescent="0.2">
      <c r="L1839"/>
    </row>
    <row r="1840" spans="12:12" x14ac:dyDescent="0.2">
      <c r="L1840"/>
    </row>
    <row r="1841" spans="12:12" x14ac:dyDescent="0.2">
      <c r="L1841"/>
    </row>
    <row r="1842" spans="12:12" x14ac:dyDescent="0.2">
      <c r="L1842"/>
    </row>
    <row r="1843" spans="12:12" x14ac:dyDescent="0.2">
      <c r="L1843"/>
    </row>
    <row r="1844" spans="12:12" x14ac:dyDescent="0.2">
      <c r="L1844"/>
    </row>
    <row r="1845" spans="12:12" x14ac:dyDescent="0.2">
      <c r="L1845"/>
    </row>
    <row r="1846" spans="12:12" x14ac:dyDescent="0.2">
      <c r="L1846"/>
    </row>
    <row r="1847" spans="12:12" x14ac:dyDescent="0.2">
      <c r="L1847"/>
    </row>
    <row r="1848" spans="12:12" x14ac:dyDescent="0.2">
      <c r="L1848"/>
    </row>
    <row r="1849" spans="12:12" x14ac:dyDescent="0.2">
      <c r="L1849"/>
    </row>
    <row r="1850" spans="12:12" x14ac:dyDescent="0.2">
      <c r="L1850"/>
    </row>
    <row r="1851" spans="12:12" x14ac:dyDescent="0.2">
      <c r="L1851"/>
    </row>
    <row r="1852" spans="12:12" x14ac:dyDescent="0.2">
      <c r="L1852"/>
    </row>
    <row r="1853" spans="12:12" x14ac:dyDescent="0.2">
      <c r="L1853"/>
    </row>
    <row r="1854" spans="12:12" x14ac:dyDescent="0.2">
      <c r="L1854"/>
    </row>
    <row r="1855" spans="12:12" x14ac:dyDescent="0.2">
      <c r="L1855"/>
    </row>
    <row r="1856" spans="12:12" x14ac:dyDescent="0.2">
      <c r="L1856"/>
    </row>
    <row r="1857" spans="12:12" x14ac:dyDescent="0.2">
      <c r="L1857"/>
    </row>
    <row r="1858" spans="12:12" x14ac:dyDescent="0.2">
      <c r="L1858"/>
    </row>
    <row r="1859" spans="12:12" x14ac:dyDescent="0.2">
      <c r="L1859"/>
    </row>
    <row r="1860" spans="12:12" x14ac:dyDescent="0.2">
      <c r="L1860"/>
    </row>
    <row r="1861" spans="12:12" x14ac:dyDescent="0.2">
      <c r="L1861"/>
    </row>
    <row r="1862" spans="12:12" x14ac:dyDescent="0.2">
      <c r="L1862"/>
    </row>
    <row r="1863" spans="12:12" x14ac:dyDescent="0.2">
      <c r="L1863"/>
    </row>
    <row r="1864" spans="12:12" x14ac:dyDescent="0.2">
      <c r="L1864"/>
    </row>
    <row r="1865" spans="12:12" x14ac:dyDescent="0.2">
      <c r="L1865"/>
    </row>
    <row r="1866" spans="12:12" x14ac:dyDescent="0.2">
      <c r="L1866"/>
    </row>
    <row r="1867" spans="12:12" x14ac:dyDescent="0.2">
      <c r="L1867"/>
    </row>
    <row r="1868" spans="12:12" x14ac:dyDescent="0.2">
      <c r="L1868"/>
    </row>
    <row r="1869" spans="12:12" x14ac:dyDescent="0.2">
      <c r="L1869"/>
    </row>
    <row r="1870" spans="12:12" x14ac:dyDescent="0.2">
      <c r="L1870"/>
    </row>
    <row r="1871" spans="12:12" x14ac:dyDescent="0.2">
      <c r="L1871"/>
    </row>
    <row r="1872" spans="12:12" x14ac:dyDescent="0.2">
      <c r="L1872"/>
    </row>
    <row r="1873" spans="12:12" x14ac:dyDescent="0.2">
      <c r="L1873"/>
    </row>
    <row r="1874" spans="12:12" x14ac:dyDescent="0.2">
      <c r="L1874"/>
    </row>
    <row r="1875" spans="12:12" x14ac:dyDescent="0.2">
      <c r="L1875"/>
    </row>
    <row r="1876" spans="12:12" x14ac:dyDescent="0.2">
      <c r="L1876"/>
    </row>
    <row r="1877" spans="12:12" x14ac:dyDescent="0.2">
      <c r="L1877"/>
    </row>
    <row r="1878" spans="12:12" x14ac:dyDescent="0.2">
      <c r="L1878"/>
    </row>
    <row r="1879" spans="12:12" x14ac:dyDescent="0.2">
      <c r="L1879"/>
    </row>
    <row r="1880" spans="12:12" x14ac:dyDescent="0.2">
      <c r="L1880"/>
    </row>
    <row r="1881" spans="12:12" x14ac:dyDescent="0.2">
      <c r="L1881"/>
    </row>
    <row r="1882" spans="12:12" x14ac:dyDescent="0.2">
      <c r="L1882"/>
    </row>
    <row r="1883" spans="12:12" x14ac:dyDescent="0.2">
      <c r="L1883"/>
    </row>
    <row r="1884" spans="12:12" x14ac:dyDescent="0.2">
      <c r="L1884"/>
    </row>
    <row r="1885" spans="12:12" x14ac:dyDescent="0.2">
      <c r="L1885"/>
    </row>
    <row r="1886" spans="12:12" x14ac:dyDescent="0.2">
      <c r="L1886"/>
    </row>
    <row r="1887" spans="12:12" x14ac:dyDescent="0.2">
      <c r="L1887"/>
    </row>
    <row r="1888" spans="12:12" x14ac:dyDescent="0.2">
      <c r="L1888"/>
    </row>
    <row r="1889" spans="12:12" x14ac:dyDescent="0.2">
      <c r="L1889"/>
    </row>
    <row r="1890" spans="12:12" x14ac:dyDescent="0.2">
      <c r="L1890"/>
    </row>
    <row r="1891" spans="12:12" x14ac:dyDescent="0.2">
      <c r="L1891"/>
    </row>
    <row r="1892" spans="12:12" x14ac:dyDescent="0.2">
      <c r="L1892"/>
    </row>
    <row r="1893" spans="12:12" x14ac:dyDescent="0.2">
      <c r="L1893"/>
    </row>
    <row r="1894" spans="12:12" x14ac:dyDescent="0.2">
      <c r="L1894"/>
    </row>
    <row r="1895" spans="12:12" x14ac:dyDescent="0.2">
      <c r="L1895"/>
    </row>
    <row r="1896" spans="12:12" x14ac:dyDescent="0.2">
      <c r="L1896"/>
    </row>
    <row r="1897" spans="12:12" x14ac:dyDescent="0.2">
      <c r="L1897"/>
    </row>
    <row r="1898" spans="12:12" x14ac:dyDescent="0.2">
      <c r="L1898"/>
    </row>
    <row r="1899" spans="12:12" x14ac:dyDescent="0.2">
      <c r="L1899"/>
    </row>
    <row r="1900" spans="12:12" x14ac:dyDescent="0.2">
      <c r="L1900"/>
    </row>
    <row r="1901" spans="12:12" x14ac:dyDescent="0.2">
      <c r="L1901"/>
    </row>
    <row r="1902" spans="12:12" x14ac:dyDescent="0.2">
      <c r="L1902"/>
    </row>
    <row r="1903" spans="12:12" x14ac:dyDescent="0.2">
      <c r="L1903"/>
    </row>
    <row r="1904" spans="12:12" x14ac:dyDescent="0.2">
      <c r="L1904"/>
    </row>
    <row r="1905" spans="12:12" x14ac:dyDescent="0.2">
      <c r="L1905"/>
    </row>
    <row r="1906" spans="12:12" x14ac:dyDescent="0.2">
      <c r="L1906"/>
    </row>
    <row r="1907" spans="12:12" x14ac:dyDescent="0.2">
      <c r="L1907"/>
    </row>
    <row r="1908" spans="12:12" x14ac:dyDescent="0.2">
      <c r="L1908"/>
    </row>
    <row r="1909" spans="12:12" x14ac:dyDescent="0.2">
      <c r="L1909"/>
    </row>
    <row r="1910" spans="12:12" x14ac:dyDescent="0.2">
      <c r="L1910"/>
    </row>
    <row r="1911" spans="12:12" x14ac:dyDescent="0.2">
      <c r="L1911"/>
    </row>
    <row r="1912" spans="12:12" x14ac:dyDescent="0.2">
      <c r="L1912"/>
    </row>
    <row r="1913" spans="12:12" x14ac:dyDescent="0.2">
      <c r="L1913"/>
    </row>
    <row r="1914" spans="12:12" x14ac:dyDescent="0.2">
      <c r="L1914"/>
    </row>
    <row r="1915" spans="12:12" x14ac:dyDescent="0.2">
      <c r="L1915"/>
    </row>
    <row r="1916" spans="12:12" x14ac:dyDescent="0.2">
      <c r="L1916"/>
    </row>
    <row r="1917" spans="12:12" x14ac:dyDescent="0.2">
      <c r="L1917"/>
    </row>
    <row r="1918" spans="12:12" x14ac:dyDescent="0.2">
      <c r="L1918"/>
    </row>
    <row r="1919" spans="12:12" x14ac:dyDescent="0.2">
      <c r="L1919"/>
    </row>
    <row r="1920" spans="12:12" x14ac:dyDescent="0.2">
      <c r="L1920"/>
    </row>
    <row r="1921" spans="12:12" x14ac:dyDescent="0.2">
      <c r="L1921"/>
    </row>
    <row r="1922" spans="12:12" x14ac:dyDescent="0.2">
      <c r="L1922"/>
    </row>
    <row r="1923" spans="12:12" x14ac:dyDescent="0.2">
      <c r="L1923"/>
    </row>
    <row r="1924" spans="12:12" x14ac:dyDescent="0.2">
      <c r="L1924"/>
    </row>
    <row r="1925" spans="12:12" x14ac:dyDescent="0.2">
      <c r="L1925"/>
    </row>
    <row r="1926" spans="12:12" x14ac:dyDescent="0.2">
      <c r="L1926"/>
    </row>
    <row r="1927" spans="12:12" x14ac:dyDescent="0.2">
      <c r="L1927"/>
    </row>
    <row r="1928" spans="12:12" x14ac:dyDescent="0.2">
      <c r="L1928"/>
    </row>
    <row r="1929" spans="12:12" x14ac:dyDescent="0.2">
      <c r="L1929"/>
    </row>
    <row r="1930" spans="12:12" x14ac:dyDescent="0.2">
      <c r="L1930"/>
    </row>
    <row r="1931" spans="12:12" x14ac:dyDescent="0.2">
      <c r="L1931"/>
    </row>
    <row r="1932" spans="12:12" x14ac:dyDescent="0.2">
      <c r="L1932"/>
    </row>
    <row r="1933" spans="12:12" x14ac:dyDescent="0.2">
      <c r="L1933"/>
    </row>
    <row r="1934" spans="12:12" x14ac:dyDescent="0.2">
      <c r="L1934"/>
    </row>
    <row r="1935" spans="12:12" x14ac:dyDescent="0.2">
      <c r="L1935"/>
    </row>
    <row r="1936" spans="12:12" x14ac:dyDescent="0.2">
      <c r="L1936"/>
    </row>
    <row r="1937" spans="12:12" x14ac:dyDescent="0.2">
      <c r="L1937"/>
    </row>
    <row r="1938" spans="12:12" x14ac:dyDescent="0.2">
      <c r="L1938"/>
    </row>
    <row r="1939" spans="12:12" x14ac:dyDescent="0.2">
      <c r="L1939"/>
    </row>
    <row r="1940" spans="12:12" x14ac:dyDescent="0.2">
      <c r="L1940"/>
    </row>
    <row r="1941" spans="12:12" x14ac:dyDescent="0.2">
      <c r="L1941"/>
    </row>
    <row r="1942" spans="12:12" x14ac:dyDescent="0.2">
      <c r="L1942"/>
    </row>
    <row r="1943" spans="12:12" x14ac:dyDescent="0.2">
      <c r="L1943"/>
    </row>
    <row r="1944" spans="12:12" x14ac:dyDescent="0.2">
      <c r="L1944"/>
    </row>
    <row r="1945" spans="12:12" x14ac:dyDescent="0.2">
      <c r="L1945"/>
    </row>
    <row r="1946" spans="12:12" x14ac:dyDescent="0.2">
      <c r="L1946"/>
    </row>
    <row r="1947" spans="12:12" x14ac:dyDescent="0.2">
      <c r="L1947"/>
    </row>
    <row r="1948" spans="12:12" x14ac:dyDescent="0.2">
      <c r="L1948"/>
    </row>
    <row r="1949" spans="12:12" x14ac:dyDescent="0.2">
      <c r="L1949"/>
    </row>
    <row r="1950" spans="12:12" x14ac:dyDescent="0.2">
      <c r="L1950"/>
    </row>
    <row r="1951" spans="12:12" x14ac:dyDescent="0.2">
      <c r="L1951"/>
    </row>
    <row r="1952" spans="12:12" x14ac:dyDescent="0.2">
      <c r="L1952"/>
    </row>
    <row r="1953" spans="12:12" x14ac:dyDescent="0.2">
      <c r="L1953"/>
    </row>
    <row r="1954" spans="12:12" x14ac:dyDescent="0.2">
      <c r="L1954"/>
    </row>
    <row r="1955" spans="12:12" x14ac:dyDescent="0.2">
      <c r="L1955"/>
    </row>
    <row r="1956" spans="12:12" x14ac:dyDescent="0.2">
      <c r="L1956"/>
    </row>
    <row r="1957" spans="12:12" x14ac:dyDescent="0.2">
      <c r="L1957"/>
    </row>
    <row r="1958" spans="12:12" x14ac:dyDescent="0.2">
      <c r="L1958"/>
    </row>
    <row r="1959" spans="12:12" x14ac:dyDescent="0.2">
      <c r="L1959"/>
    </row>
    <row r="1960" spans="12:12" x14ac:dyDescent="0.2">
      <c r="L1960"/>
    </row>
    <row r="1961" spans="12:12" x14ac:dyDescent="0.2">
      <c r="L1961"/>
    </row>
    <row r="1962" spans="12:12" x14ac:dyDescent="0.2">
      <c r="L1962"/>
    </row>
    <row r="1963" spans="12:12" x14ac:dyDescent="0.2">
      <c r="L1963"/>
    </row>
    <row r="1964" spans="12:12" x14ac:dyDescent="0.2">
      <c r="L1964"/>
    </row>
    <row r="1965" spans="12:12" x14ac:dyDescent="0.2">
      <c r="L1965"/>
    </row>
    <row r="1966" spans="12:12" x14ac:dyDescent="0.2">
      <c r="L1966"/>
    </row>
    <row r="1967" spans="12:12" x14ac:dyDescent="0.2">
      <c r="L1967"/>
    </row>
    <row r="1968" spans="12:12" x14ac:dyDescent="0.2">
      <c r="L1968"/>
    </row>
    <row r="1969" spans="12:12" x14ac:dyDescent="0.2">
      <c r="L1969"/>
    </row>
    <row r="1970" spans="12:12" x14ac:dyDescent="0.2">
      <c r="L1970"/>
    </row>
    <row r="1971" spans="12:12" x14ac:dyDescent="0.2">
      <c r="L1971"/>
    </row>
    <row r="1972" spans="12:12" x14ac:dyDescent="0.2">
      <c r="L1972"/>
    </row>
    <row r="1973" spans="12:12" x14ac:dyDescent="0.2">
      <c r="L1973"/>
    </row>
    <row r="1974" spans="12:12" x14ac:dyDescent="0.2">
      <c r="L1974"/>
    </row>
    <row r="1975" spans="12:12" x14ac:dyDescent="0.2">
      <c r="L1975"/>
    </row>
    <row r="1976" spans="12:12" x14ac:dyDescent="0.2">
      <c r="L1976"/>
    </row>
    <row r="1977" spans="12:12" x14ac:dyDescent="0.2">
      <c r="L1977"/>
    </row>
    <row r="1978" spans="12:12" x14ac:dyDescent="0.2">
      <c r="L1978"/>
    </row>
    <row r="1979" spans="12:12" x14ac:dyDescent="0.2">
      <c r="L1979"/>
    </row>
    <row r="1980" spans="12:12" x14ac:dyDescent="0.2">
      <c r="L1980"/>
    </row>
    <row r="1981" spans="12:12" x14ac:dyDescent="0.2">
      <c r="L1981"/>
    </row>
    <row r="1982" spans="12:12" x14ac:dyDescent="0.2">
      <c r="L1982"/>
    </row>
    <row r="1983" spans="12:12" x14ac:dyDescent="0.2">
      <c r="L1983"/>
    </row>
    <row r="1984" spans="12:12" x14ac:dyDescent="0.2">
      <c r="L1984"/>
    </row>
    <row r="1985" spans="12:12" x14ac:dyDescent="0.2">
      <c r="L1985"/>
    </row>
    <row r="1986" spans="12:12" x14ac:dyDescent="0.2">
      <c r="L1986"/>
    </row>
    <row r="1987" spans="12:12" x14ac:dyDescent="0.2">
      <c r="L1987"/>
    </row>
    <row r="1988" spans="12:12" x14ac:dyDescent="0.2">
      <c r="L1988"/>
    </row>
    <row r="1989" spans="12:12" x14ac:dyDescent="0.2">
      <c r="L1989"/>
    </row>
    <row r="1990" spans="12:12" x14ac:dyDescent="0.2">
      <c r="L1990"/>
    </row>
    <row r="1991" spans="12:12" x14ac:dyDescent="0.2">
      <c r="L1991"/>
    </row>
    <row r="1992" spans="12:12" x14ac:dyDescent="0.2">
      <c r="L1992"/>
    </row>
    <row r="1993" spans="12:12" x14ac:dyDescent="0.2">
      <c r="L1993"/>
    </row>
    <row r="1994" spans="12:12" x14ac:dyDescent="0.2">
      <c r="L1994"/>
    </row>
    <row r="1995" spans="12:12" x14ac:dyDescent="0.2">
      <c r="L1995"/>
    </row>
    <row r="1996" spans="12:12" x14ac:dyDescent="0.2">
      <c r="L1996"/>
    </row>
    <row r="1997" spans="12:12" x14ac:dyDescent="0.2">
      <c r="L1997"/>
    </row>
    <row r="1998" spans="12:12" x14ac:dyDescent="0.2">
      <c r="L1998"/>
    </row>
    <row r="1999" spans="12:12" x14ac:dyDescent="0.2">
      <c r="L1999"/>
    </row>
    <row r="2000" spans="12:12" x14ac:dyDescent="0.2">
      <c r="L2000"/>
    </row>
    <row r="2001" spans="12:12" x14ac:dyDescent="0.2">
      <c r="L2001"/>
    </row>
    <row r="2002" spans="12:12" x14ac:dyDescent="0.2">
      <c r="L2002"/>
    </row>
    <row r="2003" spans="12:12" x14ac:dyDescent="0.2">
      <c r="L2003"/>
    </row>
    <row r="2004" spans="12:12" x14ac:dyDescent="0.2">
      <c r="L2004"/>
    </row>
    <row r="2005" spans="12:12" x14ac:dyDescent="0.2">
      <c r="L2005"/>
    </row>
    <row r="2006" spans="12:12" x14ac:dyDescent="0.2">
      <c r="L2006"/>
    </row>
    <row r="2007" spans="12:12" x14ac:dyDescent="0.2">
      <c r="L2007"/>
    </row>
    <row r="2008" spans="12:12" x14ac:dyDescent="0.2">
      <c r="L2008"/>
    </row>
    <row r="2009" spans="12:12" x14ac:dyDescent="0.2">
      <c r="L2009"/>
    </row>
    <row r="2010" spans="12:12" x14ac:dyDescent="0.2">
      <c r="L2010"/>
    </row>
    <row r="2011" spans="12:12" x14ac:dyDescent="0.2">
      <c r="L2011"/>
    </row>
    <row r="2012" spans="12:12" x14ac:dyDescent="0.2">
      <c r="L2012"/>
    </row>
    <row r="2013" spans="12:12" x14ac:dyDescent="0.2">
      <c r="L2013"/>
    </row>
    <row r="2014" spans="12:12" x14ac:dyDescent="0.2">
      <c r="L2014"/>
    </row>
    <row r="2015" spans="12:12" x14ac:dyDescent="0.2">
      <c r="L2015"/>
    </row>
    <row r="2016" spans="12:12" x14ac:dyDescent="0.2">
      <c r="L2016"/>
    </row>
    <row r="2017" spans="12:12" x14ac:dyDescent="0.2">
      <c r="L2017"/>
    </row>
    <row r="2018" spans="12:12" x14ac:dyDescent="0.2">
      <c r="L2018"/>
    </row>
    <row r="2019" spans="12:12" x14ac:dyDescent="0.2">
      <c r="L2019"/>
    </row>
    <row r="2020" spans="12:12" x14ac:dyDescent="0.2">
      <c r="L2020"/>
    </row>
    <row r="2021" spans="12:12" x14ac:dyDescent="0.2">
      <c r="L2021"/>
    </row>
    <row r="2022" spans="12:12" x14ac:dyDescent="0.2">
      <c r="L2022"/>
    </row>
    <row r="2023" spans="12:12" x14ac:dyDescent="0.2">
      <c r="L2023"/>
    </row>
    <row r="2024" spans="12:12" x14ac:dyDescent="0.2">
      <c r="L2024"/>
    </row>
    <row r="2025" spans="12:12" x14ac:dyDescent="0.2">
      <c r="L2025"/>
    </row>
    <row r="2026" spans="12:12" x14ac:dyDescent="0.2">
      <c r="L2026"/>
    </row>
    <row r="2027" spans="12:12" x14ac:dyDescent="0.2">
      <c r="L2027"/>
    </row>
    <row r="2028" spans="12:12" x14ac:dyDescent="0.2">
      <c r="L2028"/>
    </row>
    <row r="2029" spans="12:12" x14ac:dyDescent="0.2">
      <c r="L2029"/>
    </row>
    <row r="2030" spans="12:12" x14ac:dyDescent="0.2">
      <c r="L2030"/>
    </row>
    <row r="2031" spans="12:12" x14ac:dyDescent="0.2">
      <c r="L2031"/>
    </row>
    <row r="2032" spans="12:12" x14ac:dyDescent="0.2">
      <c r="L2032"/>
    </row>
    <row r="2033" spans="12:12" x14ac:dyDescent="0.2">
      <c r="L2033"/>
    </row>
    <row r="2034" spans="12:12" x14ac:dyDescent="0.2">
      <c r="L2034"/>
    </row>
    <row r="2035" spans="12:12" x14ac:dyDescent="0.2">
      <c r="L2035"/>
    </row>
    <row r="2036" spans="12:12" x14ac:dyDescent="0.2">
      <c r="L2036"/>
    </row>
    <row r="2037" spans="12:12" x14ac:dyDescent="0.2">
      <c r="L2037"/>
    </row>
    <row r="2038" spans="12:12" x14ac:dyDescent="0.2">
      <c r="L2038"/>
    </row>
    <row r="2039" spans="12:12" x14ac:dyDescent="0.2">
      <c r="L2039"/>
    </row>
    <row r="2040" spans="12:12" x14ac:dyDescent="0.2">
      <c r="L2040"/>
    </row>
    <row r="2041" spans="12:12" x14ac:dyDescent="0.2">
      <c r="L2041"/>
    </row>
    <row r="2042" spans="12:12" x14ac:dyDescent="0.2">
      <c r="L2042"/>
    </row>
    <row r="2043" spans="12:12" x14ac:dyDescent="0.2">
      <c r="L2043"/>
    </row>
    <row r="2044" spans="12:12" x14ac:dyDescent="0.2">
      <c r="L2044"/>
    </row>
    <row r="2045" spans="12:12" x14ac:dyDescent="0.2">
      <c r="L2045"/>
    </row>
    <row r="2046" spans="12:12" x14ac:dyDescent="0.2">
      <c r="L2046"/>
    </row>
    <row r="2047" spans="12:12" x14ac:dyDescent="0.2">
      <c r="L2047"/>
    </row>
    <row r="2048" spans="12:12" x14ac:dyDescent="0.2">
      <c r="L2048"/>
    </row>
    <row r="2049" spans="12:12" x14ac:dyDescent="0.2">
      <c r="L2049"/>
    </row>
    <row r="2050" spans="12:12" x14ac:dyDescent="0.2">
      <c r="L2050"/>
    </row>
    <row r="2051" spans="12:12" x14ac:dyDescent="0.2">
      <c r="L2051"/>
    </row>
    <row r="2052" spans="12:12" x14ac:dyDescent="0.2">
      <c r="L2052"/>
    </row>
    <row r="2053" spans="12:12" x14ac:dyDescent="0.2">
      <c r="L2053"/>
    </row>
    <row r="2054" spans="12:12" x14ac:dyDescent="0.2">
      <c r="L2054"/>
    </row>
    <row r="2055" spans="12:12" x14ac:dyDescent="0.2">
      <c r="L2055"/>
    </row>
    <row r="2056" spans="12:12" x14ac:dyDescent="0.2">
      <c r="L2056"/>
    </row>
    <row r="2057" spans="12:12" x14ac:dyDescent="0.2">
      <c r="L2057"/>
    </row>
    <row r="2058" spans="12:12" x14ac:dyDescent="0.2">
      <c r="L2058"/>
    </row>
    <row r="2059" spans="12:12" x14ac:dyDescent="0.2">
      <c r="L2059"/>
    </row>
    <row r="2060" spans="12:12" x14ac:dyDescent="0.2">
      <c r="L2060"/>
    </row>
    <row r="2061" spans="12:12" x14ac:dyDescent="0.2">
      <c r="L2061"/>
    </row>
    <row r="2062" spans="12:12" x14ac:dyDescent="0.2">
      <c r="L2062"/>
    </row>
    <row r="2063" spans="12:12" x14ac:dyDescent="0.2">
      <c r="L2063"/>
    </row>
    <row r="2064" spans="12:12" x14ac:dyDescent="0.2">
      <c r="L2064"/>
    </row>
    <row r="2065" spans="12:12" x14ac:dyDescent="0.2">
      <c r="L2065"/>
    </row>
    <row r="2066" spans="12:12" x14ac:dyDescent="0.2">
      <c r="L2066"/>
    </row>
    <row r="2067" spans="12:12" x14ac:dyDescent="0.2">
      <c r="L2067"/>
    </row>
    <row r="2068" spans="12:12" x14ac:dyDescent="0.2">
      <c r="L2068"/>
    </row>
    <row r="2069" spans="12:12" x14ac:dyDescent="0.2">
      <c r="L2069"/>
    </row>
    <row r="2070" spans="12:12" x14ac:dyDescent="0.2">
      <c r="L2070"/>
    </row>
    <row r="2071" spans="12:12" x14ac:dyDescent="0.2">
      <c r="L2071"/>
    </row>
    <row r="2072" spans="12:12" x14ac:dyDescent="0.2">
      <c r="L2072"/>
    </row>
    <row r="2073" spans="12:12" x14ac:dyDescent="0.2">
      <c r="L2073"/>
    </row>
    <row r="2074" spans="12:12" x14ac:dyDescent="0.2">
      <c r="L2074"/>
    </row>
    <row r="2075" spans="12:12" x14ac:dyDescent="0.2">
      <c r="L2075"/>
    </row>
    <row r="2076" spans="12:12" x14ac:dyDescent="0.2">
      <c r="L2076"/>
    </row>
    <row r="2077" spans="12:12" x14ac:dyDescent="0.2">
      <c r="L2077"/>
    </row>
    <row r="2078" spans="12:12" x14ac:dyDescent="0.2">
      <c r="L2078"/>
    </row>
    <row r="2079" spans="12:12" x14ac:dyDescent="0.2">
      <c r="L2079"/>
    </row>
    <row r="2080" spans="12:12" x14ac:dyDescent="0.2">
      <c r="L2080"/>
    </row>
    <row r="2081" spans="12:12" x14ac:dyDescent="0.2">
      <c r="L2081"/>
    </row>
    <row r="2082" spans="12:12" x14ac:dyDescent="0.2">
      <c r="L2082"/>
    </row>
    <row r="2083" spans="12:12" x14ac:dyDescent="0.2">
      <c r="L2083"/>
    </row>
    <row r="2084" spans="12:12" x14ac:dyDescent="0.2">
      <c r="L2084"/>
    </row>
    <row r="2085" spans="12:12" x14ac:dyDescent="0.2">
      <c r="L2085"/>
    </row>
    <row r="2086" spans="12:12" x14ac:dyDescent="0.2">
      <c r="L2086"/>
    </row>
    <row r="2087" spans="12:12" x14ac:dyDescent="0.2">
      <c r="L2087"/>
    </row>
    <row r="2088" spans="12:12" x14ac:dyDescent="0.2">
      <c r="L2088"/>
    </row>
    <row r="2089" spans="12:12" x14ac:dyDescent="0.2">
      <c r="L2089"/>
    </row>
    <row r="2090" spans="12:12" x14ac:dyDescent="0.2">
      <c r="L2090"/>
    </row>
    <row r="2091" spans="12:12" x14ac:dyDescent="0.2">
      <c r="L2091"/>
    </row>
    <row r="2092" spans="12:12" x14ac:dyDescent="0.2">
      <c r="L2092"/>
    </row>
    <row r="2093" spans="12:12" x14ac:dyDescent="0.2">
      <c r="L2093"/>
    </row>
    <row r="2094" spans="12:12" x14ac:dyDescent="0.2">
      <c r="L2094"/>
    </row>
    <row r="2095" spans="12:12" x14ac:dyDescent="0.2">
      <c r="L2095"/>
    </row>
    <row r="2096" spans="12:12" x14ac:dyDescent="0.2">
      <c r="L2096"/>
    </row>
    <row r="2097" spans="12:12" x14ac:dyDescent="0.2">
      <c r="L2097"/>
    </row>
    <row r="2098" spans="12:12" x14ac:dyDescent="0.2">
      <c r="L2098"/>
    </row>
    <row r="2099" spans="12:12" x14ac:dyDescent="0.2">
      <c r="L2099"/>
    </row>
    <row r="2100" spans="12:12" x14ac:dyDescent="0.2">
      <c r="L2100"/>
    </row>
    <row r="2101" spans="12:12" x14ac:dyDescent="0.2">
      <c r="L2101"/>
    </row>
    <row r="2102" spans="12:12" x14ac:dyDescent="0.2">
      <c r="L2102"/>
    </row>
    <row r="2103" spans="12:12" x14ac:dyDescent="0.2">
      <c r="L2103"/>
    </row>
    <row r="2104" spans="12:12" x14ac:dyDescent="0.2">
      <c r="L2104"/>
    </row>
    <row r="2105" spans="12:12" x14ac:dyDescent="0.2">
      <c r="L2105"/>
    </row>
    <row r="2106" spans="12:12" x14ac:dyDescent="0.2">
      <c r="L2106"/>
    </row>
    <row r="2107" spans="12:12" x14ac:dyDescent="0.2">
      <c r="L2107"/>
    </row>
    <row r="2108" spans="12:12" x14ac:dyDescent="0.2">
      <c r="L2108"/>
    </row>
    <row r="2109" spans="12:12" x14ac:dyDescent="0.2">
      <c r="L2109"/>
    </row>
    <row r="2110" spans="12:12" x14ac:dyDescent="0.2">
      <c r="L2110"/>
    </row>
    <row r="2111" spans="12:12" x14ac:dyDescent="0.2">
      <c r="L2111"/>
    </row>
    <row r="2112" spans="12:12" x14ac:dyDescent="0.2">
      <c r="L2112"/>
    </row>
    <row r="2113" spans="12:12" x14ac:dyDescent="0.2">
      <c r="L2113"/>
    </row>
    <row r="2114" spans="12:12" x14ac:dyDescent="0.2">
      <c r="L2114"/>
    </row>
    <row r="2115" spans="12:12" x14ac:dyDescent="0.2">
      <c r="L2115"/>
    </row>
    <row r="2116" spans="12:12" x14ac:dyDescent="0.2">
      <c r="L2116"/>
    </row>
    <row r="2117" spans="12:12" x14ac:dyDescent="0.2">
      <c r="L2117"/>
    </row>
    <row r="2118" spans="12:12" x14ac:dyDescent="0.2">
      <c r="L2118"/>
    </row>
    <row r="2119" spans="12:12" x14ac:dyDescent="0.2">
      <c r="L2119"/>
    </row>
    <row r="2120" spans="12:12" x14ac:dyDescent="0.2">
      <c r="L2120"/>
    </row>
    <row r="2121" spans="12:12" x14ac:dyDescent="0.2">
      <c r="L2121"/>
    </row>
    <row r="2122" spans="12:12" x14ac:dyDescent="0.2">
      <c r="L2122"/>
    </row>
    <row r="2123" spans="12:12" x14ac:dyDescent="0.2">
      <c r="L2123"/>
    </row>
    <row r="2124" spans="12:12" x14ac:dyDescent="0.2">
      <c r="L2124"/>
    </row>
    <row r="2125" spans="12:12" x14ac:dyDescent="0.2">
      <c r="L2125"/>
    </row>
    <row r="2126" spans="12:12" x14ac:dyDescent="0.2">
      <c r="L2126"/>
    </row>
    <row r="2127" spans="12:12" x14ac:dyDescent="0.2">
      <c r="L2127"/>
    </row>
    <row r="2128" spans="12:12" x14ac:dyDescent="0.2">
      <c r="L2128"/>
    </row>
    <row r="2129" spans="12:12" x14ac:dyDescent="0.2">
      <c r="L2129"/>
    </row>
    <row r="2130" spans="12:12" x14ac:dyDescent="0.2">
      <c r="L2130"/>
    </row>
    <row r="2131" spans="12:12" x14ac:dyDescent="0.2">
      <c r="L2131"/>
    </row>
    <row r="2132" spans="12:12" x14ac:dyDescent="0.2">
      <c r="L2132"/>
    </row>
    <row r="2133" spans="12:12" x14ac:dyDescent="0.2">
      <c r="L2133"/>
    </row>
    <row r="2134" spans="12:12" x14ac:dyDescent="0.2">
      <c r="L2134"/>
    </row>
    <row r="2135" spans="12:12" x14ac:dyDescent="0.2">
      <c r="L2135"/>
    </row>
    <row r="2136" spans="12:12" x14ac:dyDescent="0.2">
      <c r="L2136"/>
    </row>
    <row r="2137" spans="12:12" x14ac:dyDescent="0.2">
      <c r="L2137"/>
    </row>
    <row r="2138" spans="12:12" x14ac:dyDescent="0.2">
      <c r="L2138"/>
    </row>
    <row r="2139" spans="12:12" x14ac:dyDescent="0.2">
      <c r="L2139"/>
    </row>
    <row r="2140" spans="12:12" x14ac:dyDescent="0.2">
      <c r="L2140"/>
    </row>
    <row r="2141" spans="12:12" x14ac:dyDescent="0.2">
      <c r="L2141"/>
    </row>
    <row r="2142" spans="12:12" x14ac:dyDescent="0.2">
      <c r="L2142"/>
    </row>
    <row r="2143" spans="12:12" x14ac:dyDescent="0.2">
      <c r="L2143"/>
    </row>
    <row r="2144" spans="12:12" x14ac:dyDescent="0.2">
      <c r="L2144"/>
    </row>
    <row r="2145" spans="12:12" x14ac:dyDescent="0.2">
      <c r="L2145"/>
    </row>
    <row r="2146" spans="12:12" x14ac:dyDescent="0.2">
      <c r="L2146"/>
    </row>
    <row r="2147" spans="12:12" x14ac:dyDescent="0.2">
      <c r="L2147"/>
    </row>
    <row r="2148" spans="12:12" x14ac:dyDescent="0.2">
      <c r="L2148"/>
    </row>
    <row r="2149" spans="12:12" x14ac:dyDescent="0.2">
      <c r="L2149"/>
    </row>
    <row r="2150" spans="12:12" x14ac:dyDescent="0.2">
      <c r="L2150"/>
    </row>
    <row r="2151" spans="12:12" x14ac:dyDescent="0.2">
      <c r="L2151"/>
    </row>
    <row r="2152" spans="12:12" x14ac:dyDescent="0.2">
      <c r="L2152"/>
    </row>
    <row r="2153" spans="12:12" x14ac:dyDescent="0.2">
      <c r="L2153"/>
    </row>
    <row r="2154" spans="12:12" x14ac:dyDescent="0.2">
      <c r="L2154"/>
    </row>
    <row r="2155" spans="12:12" x14ac:dyDescent="0.2">
      <c r="L2155"/>
    </row>
    <row r="2156" spans="12:12" x14ac:dyDescent="0.2">
      <c r="L2156"/>
    </row>
    <row r="2157" spans="12:12" x14ac:dyDescent="0.2">
      <c r="L2157"/>
    </row>
    <row r="2158" spans="12:12" x14ac:dyDescent="0.2">
      <c r="L2158"/>
    </row>
    <row r="2159" spans="12:12" x14ac:dyDescent="0.2">
      <c r="L2159"/>
    </row>
    <row r="2160" spans="12:12" x14ac:dyDescent="0.2">
      <c r="L2160"/>
    </row>
    <row r="2161" spans="12:12" x14ac:dyDescent="0.2">
      <c r="L2161"/>
    </row>
    <row r="2162" spans="12:12" x14ac:dyDescent="0.2">
      <c r="L2162"/>
    </row>
    <row r="2163" spans="12:12" x14ac:dyDescent="0.2">
      <c r="L2163"/>
    </row>
    <row r="2164" spans="12:12" x14ac:dyDescent="0.2">
      <c r="L2164"/>
    </row>
    <row r="2165" spans="12:12" x14ac:dyDescent="0.2">
      <c r="L2165"/>
    </row>
    <row r="2166" spans="12:12" x14ac:dyDescent="0.2">
      <c r="L2166"/>
    </row>
    <row r="2167" spans="12:12" x14ac:dyDescent="0.2">
      <c r="L2167"/>
    </row>
    <row r="2168" spans="12:12" x14ac:dyDescent="0.2">
      <c r="L2168"/>
    </row>
    <row r="2169" spans="12:12" x14ac:dyDescent="0.2">
      <c r="L2169"/>
    </row>
    <row r="2170" spans="12:12" x14ac:dyDescent="0.2">
      <c r="L2170"/>
    </row>
    <row r="2171" spans="12:12" x14ac:dyDescent="0.2">
      <c r="L2171"/>
    </row>
    <row r="2172" spans="12:12" x14ac:dyDescent="0.2">
      <c r="L2172"/>
    </row>
    <row r="2173" spans="12:12" x14ac:dyDescent="0.2">
      <c r="L2173"/>
    </row>
    <row r="2174" spans="12:12" x14ac:dyDescent="0.2">
      <c r="L2174"/>
    </row>
    <row r="2175" spans="12:12" x14ac:dyDescent="0.2">
      <c r="L2175"/>
    </row>
    <row r="2176" spans="12:12" x14ac:dyDescent="0.2">
      <c r="L2176"/>
    </row>
    <row r="2177" spans="12:12" x14ac:dyDescent="0.2">
      <c r="L2177"/>
    </row>
    <row r="2178" spans="12:12" x14ac:dyDescent="0.2">
      <c r="L2178"/>
    </row>
    <row r="2179" spans="12:12" x14ac:dyDescent="0.2">
      <c r="L2179"/>
    </row>
    <row r="2180" spans="12:12" x14ac:dyDescent="0.2">
      <c r="L2180"/>
    </row>
    <row r="2181" spans="12:12" x14ac:dyDescent="0.2">
      <c r="L2181"/>
    </row>
    <row r="2182" spans="12:12" x14ac:dyDescent="0.2">
      <c r="L2182"/>
    </row>
    <row r="2183" spans="12:12" x14ac:dyDescent="0.2">
      <c r="L2183"/>
    </row>
    <row r="2184" spans="12:12" x14ac:dyDescent="0.2">
      <c r="L2184"/>
    </row>
    <row r="2185" spans="12:12" x14ac:dyDescent="0.2">
      <c r="L2185"/>
    </row>
    <row r="2186" spans="12:12" x14ac:dyDescent="0.2">
      <c r="L2186"/>
    </row>
    <row r="2187" spans="12:12" x14ac:dyDescent="0.2">
      <c r="L2187"/>
    </row>
    <row r="2188" spans="12:12" x14ac:dyDescent="0.2">
      <c r="L2188"/>
    </row>
    <row r="2189" spans="12:12" x14ac:dyDescent="0.2">
      <c r="L2189"/>
    </row>
    <row r="2190" spans="12:12" x14ac:dyDescent="0.2">
      <c r="L2190"/>
    </row>
    <row r="2191" spans="12:12" x14ac:dyDescent="0.2">
      <c r="L2191"/>
    </row>
    <row r="2192" spans="12:12" x14ac:dyDescent="0.2">
      <c r="L2192"/>
    </row>
    <row r="2193" spans="12:12" x14ac:dyDescent="0.2">
      <c r="L2193"/>
    </row>
    <row r="2194" spans="12:12" x14ac:dyDescent="0.2">
      <c r="L2194"/>
    </row>
    <row r="2195" spans="12:12" x14ac:dyDescent="0.2">
      <c r="L2195"/>
    </row>
    <row r="2196" spans="12:12" x14ac:dyDescent="0.2">
      <c r="L2196"/>
    </row>
    <row r="2197" spans="12:12" x14ac:dyDescent="0.2">
      <c r="L2197"/>
    </row>
    <row r="2198" spans="12:12" x14ac:dyDescent="0.2">
      <c r="L2198"/>
    </row>
    <row r="2199" spans="12:12" x14ac:dyDescent="0.2">
      <c r="L2199"/>
    </row>
    <row r="2200" spans="12:12" x14ac:dyDescent="0.2">
      <c r="L2200"/>
    </row>
    <row r="2201" spans="12:12" x14ac:dyDescent="0.2">
      <c r="L2201"/>
    </row>
    <row r="2202" spans="12:12" x14ac:dyDescent="0.2">
      <c r="L2202"/>
    </row>
    <row r="2203" spans="12:12" x14ac:dyDescent="0.2">
      <c r="L2203"/>
    </row>
    <row r="2204" spans="12:12" x14ac:dyDescent="0.2">
      <c r="L2204"/>
    </row>
    <row r="2205" spans="12:12" x14ac:dyDescent="0.2">
      <c r="L2205"/>
    </row>
    <row r="2206" spans="12:12" x14ac:dyDescent="0.2">
      <c r="L2206"/>
    </row>
    <row r="2207" spans="12:12" x14ac:dyDescent="0.2">
      <c r="L2207"/>
    </row>
    <row r="2208" spans="12:12" x14ac:dyDescent="0.2">
      <c r="L2208"/>
    </row>
    <row r="2209" spans="12:12" x14ac:dyDescent="0.2">
      <c r="L2209"/>
    </row>
    <row r="2210" spans="12:12" x14ac:dyDescent="0.2">
      <c r="L2210"/>
    </row>
    <row r="2211" spans="12:12" x14ac:dyDescent="0.2">
      <c r="L2211"/>
    </row>
    <row r="2212" spans="12:12" x14ac:dyDescent="0.2">
      <c r="L2212"/>
    </row>
    <row r="2213" spans="12:12" x14ac:dyDescent="0.2">
      <c r="L2213"/>
    </row>
    <row r="2214" spans="12:12" x14ac:dyDescent="0.2">
      <c r="L2214"/>
    </row>
    <row r="2215" spans="12:12" x14ac:dyDescent="0.2">
      <c r="L2215"/>
    </row>
    <row r="2216" spans="12:12" x14ac:dyDescent="0.2">
      <c r="L2216"/>
    </row>
    <row r="2217" spans="12:12" x14ac:dyDescent="0.2">
      <c r="L2217"/>
    </row>
    <row r="2218" spans="12:12" x14ac:dyDescent="0.2">
      <c r="L2218"/>
    </row>
    <row r="2219" spans="12:12" x14ac:dyDescent="0.2">
      <c r="L2219"/>
    </row>
    <row r="2220" spans="12:12" x14ac:dyDescent="0.2">
      <c r="L2220"/>
    </row>
    <row r="2221" spans="12:12" x14ac:dyDescent="0.2">
      <c r="L2221"/>
    </row>
    <row r="2222" spans="12:12" x14ac:dyDescent="0.2">
      <c r="L2222"/>
    </row>
    <row r="2223" spans="12:12" x14ac:dyDescent="0.2">
      <c r="L2223"/>
    </row>
    <row r="2224" spans="12:12" x14ac:dyDescent="0.2">
      <c r="L2224"/>
    </row>
    <row r="2225" spans="12:12" x14ac:dyDescent="0.2">
      <c r="L2225"/>
    </row>
    <row r="2226" spans="12:12" x14ac:dyDescent="0.2">
      <c r="L2226"/>
    </row>
    <row r="2227" spans="12:12" x14ac:dyDescent="0.2">
      <c r="L2227"/>
    </row>
    <row r="2228" spans="12:12" x14ac:dyDescent="0.2">
      <c r="L2228"/>
    </row>
    <row r="2229" spans="12:12" x14ac:dyDescent="0.2">
      <c r="L2229"/>
    </row>
    <row r="2230" spans="12:12" x14ac:dyDescent="0.2">
      <c r="L2230"/>
    </row>
    <row r="2231" spans="12:12" x14ac:dyDescent="0.2">
      <c r="L2231"/>
    </row>
    <row r="2232" spans="12:12" x14ac:dyDescent="0.2">
      <c r="L2232"/>
    </row>
    <row r="2233" spans="12:12" x14ac:dyDescent="0.2">
      <c r="L2233"/>
    </row>
    <row r="2234" spans="12:12" x14ac:dyDescent="0.2">
      <c r="L2234"/>
    </row>
    <row r="2235" spans="12:12" x14ac:dyDescent="0.2">
      <c r="L2235"/>
    </row>
    <row r="2236" spans="12:12" x14ac:dyDescent="0.2">
      <c r="L2236"/>
    </row>
    <row r="2237" spans="12:12" x14ac:dyDescent="0.2">
      <c r="L2237"/>
    </row>
    <row r="2238" spans="12:12" x14ac:dyDescent="0.2">
      <c r="L2238"/>
    </row>
    <row r="2239" spans="12:12" x14ac:dyDescent="0.2">
      <c r="L2239"/>
    </row>
    <row r="2240" spans="12:12" x14ac:dyDescent="0.2">
      <c r="L2240"/>
    </row>
    <row r="2241" spans="12:12" x14ac:dyDescent="0.2">
      <c r="L2241"/>
    </row>
    <row r="2242" spans="12:12" x14ac:dyDescent="0.2">
      <c r="L2242"/>
    </row>
    <row r="2243" spans="12:12" x14ac:dyDescent="0.2">
      <c r="L2243"/>
    </row>
    <row r="2244" spans="12:12" x14ac:dyDescent="0.2">
      <c r="L2244"/>
    </row>
    <row r="2245" spans="12:12" x14ac:dyDescent="0.2">
      <c r="L2245"/>
    </row>
    <row r="2246" spans="12:12" x14ac:dyDescent="0.2">
      <c r="L2246"/>
    </row>
    <row r="2247" spans="12:12" x14ac:dyDescent="0.2">
      <c r="L2247"/>
    </row>
    <row r="2248" spans="12:12" x14ac:dyDescent="0.2">
      <c r="L2248"/>
    </row>
    <row r="2249" spans="12:12" x14ac:dyDescent="0.2">
      <c r="L2249"/>
    </row>
    <row r="2250" spans="12:12" x14ac:dyDescent="0.2">
      <c r="L2250"/>
    </row>
    <row r="2251" spans="12:12" x14ac:dyDescent="0.2">
      <c r="L2251"/>
    </row>
    <row r="2252" spans="12:12" x14ac:dyDescent="0.2">
      <c r="L2252"/>
    </row>
    <row r="2253" spans="12:12" x14ac:dyDescent="0.2">
      <c r="L2253"/>
    </row>
    <row r="2254" spans="12:12" x14ac:dyDescent="0.2">
      <c r="L2254"/>
    </row>
    <row r="2255" spans="12:12" x14ac:dyDescent="0.2">
      <c r="L2255"/>
    </row>
    <row r="2256" spans="12:12" x14ac:dyDescent="0.2">
      <c r="L2256"/>
    </row>
    <row r="2257" spans="12:12" x14ac:dyDescent="0.2">
      <c r="L2257"/>
    </row>
    <row r="2258" spans="12:12" x14ac:dyDescent="0.2">
      <c r="L2258"/>
    </row>
    <row r="2259" spans="12:12" x14ac:dyDescent="0.2">
      <c r="L2259"/>
    </row>
    <row r="2260" spans="12:12" x14ac:dyDescent="0.2">
      <c r="L2260"/>
    </row>
    <row r="2261" spans="12:12" x14ac:dyDescent="0.2">
      <c r="L2261"/>
    </row>
    <row r="2262" spans="12:12" x14ac:dyDescent="0.2">
      <c r="L2262"/>
    </row>
    <row r="2263" spans="12:12" x14ac:dyDescent="0.2">
      <c r="L2263"/>
    </row>
    <row r="2264" spans="12:12" x14ac:dyDescent="0.2">
      <c r="L2264"/>
    </row>
    <row r="2265" spans="12:12" x14ac:dyDescent="0.2">
      <c r="L2265"/>
    </row>
    <row r="2266" spans="12:12" x14ac:dyDescent="0.2">
      <c r="L2266"/>
    </row>
    <row r="2267" spans="12:12" x14ac:dyDescent="0.2">
      <c r="L2267"/>
    </row>
    <row r="2268" spans="12:12" x14ac:dyDescent="0.2">
      <c r="L2268"/>
    </row>
    <row r="2269" spans="12:12" x14ac:dyDescent="0.2">
      <c r="L2269"/>
    </row>
    <row r="2270" spans="12:12" x14ac:dyDescent="0.2">
      <c r="L2270"/>
    </row>
    <row r="2271" spans="12:12" x14ac:dyDescent="0.2">
      <c r="L2271"/>
    </row>
    <row r="2272" spans="12:12" x14ac:dyDescent="0.2">
      <c r="L2272"/>
    </row>
    <row r="2273" spans="12:12" x14ac:dyDescent="0.2">
      <c r="L2273"/>
    </row>
    <row r="2274" spans="12:12" x14ac:dyDescent="0.2">
      <c r="L2274"/>
    </row>
    <row r="2275" spans="12:12" x14ac:dyDescent="0.2">
      <c r="L2275"/>
    </row>
    <row r="2276" spans="12:12" x14ac:dyDescent="0.2">
      <c r="L2276"/>
    </row>
    <row r="2277" spans="12:12" x14ac:dyDescent="0.2">
      <c r="L2277"/>
    </row>
    <row r="2278" spans="12:12" x14ac:dyDescent="0.2">
      <c r="L2278"/>
    </row>
    <row r="2279" spans="12:12" x14ac:dyDescent="0.2">
      <c r="L2279"/>
    </row>
    <row r="2280" spans="12:12" x14ac:dyDescent="0.2">
      <c r="L2280"/>
    </row>
    <row r="2281" spans="12:12" x14ac:dyDescent="0.2">
      <c r="L2281"/>
    </row>
    <row r="2282" spans="12:12" x14ac:dyDescent="0.2">
      <c r="L2282"/>
    </row>
    <row r="2283" spans="12:12" x14ac:dyDescent="0.2">
      <c r="L2283"/>
    </row>
    <row r="2284" spans="12:12" x14ac:dyDescent="0.2">
      <c r="L2284"/>
    </row>
    <row r="2285" spans="12:12" x14ac:dyDescent="0.2">
      <c r="L2285"/>
    </row>
    <row r="2286" spans="12:12" x14ac:dyDescent="0.2">
      <c r="L2286"/>
    </row>
    <row r="2287" spans="12:12" x14ac:dyDescent="0.2">
      <c r="L2287"/>
    </row>
    <row r="2288" spans="12:12" x14ac:dyDescent="0.2">
      <c r="L2288"/>
    </row>
    <row r="2289" spans="12:12" x14ac:dyDescent="0.2">
      <c r="L2289"/>
    </row>
    <row r="2290" spans="12:12" x14ac:dyDescent="0.2">
      <c r="L2290"/>
    </row>
    <row r="2291" spans="12:12" x14ac:dyDescent="0.2">
      <c r="L2291"/>
    </row>
    <row r="2292" spans="12:12" x14ac:dyDescent="0.2">
      <c r="L2292"/>
    </row>
    <row r="2293" spans="12:12" x14ac:dyDescent="0.2">
      <c r="L2293"/>
    </row>
    <row r="2294" spans="12:12" x14ac:dyDescent="0.2">
      <c r="L2294"/>
    </row>
    <row r="2295" spans="12:12" x14ac:dyDescent="0.2">
      <c r="L2295"/>
    </row>
    <row r="2296" spans="12:12" x14ac:dyDescent="0.2">
      <c r="L2296"/>
    </row>
    <row r="2297" spans="12:12" x14ac:dyDescent="0.2">
      <c r="L2297"/>
    </row>
    <row r="2298" spans="12:12" x14ac:dyDescent="0.2">
      <c r="L2298"/>
    </row>
    <row r="2299" spans="12:12" x14ac:dyDescent="0.2">
      <c r="L2299"/>
    </row>
    <row r="2300" spans="12:12" x14ac:dyDescent="0.2">
      <c r="L2300"/>
    </row>
    <row r="2301" spans="12:12" x14ac:dyDescent="0.2">
      <c r="L2301"/>
    </row>
    <row r="2302" spans="12:12" x14ac:dyDescent="0.2">
      <c r="L2302"/>
    </row>
    <row r="2303" spans="12:12" x14ac:dyDescent="0.2">
      <c r="L2303"/>
    </row>
    <row r="2304" spans="12:12" x14ac:dyDescent="0.2">
      <c r="L2304"/>
    </row>
    <row r="2305" spans="12:12" x14ac:dyDescent="0.2">
      <c r="L2305"/>
    </row>
    <row r="2306" spans="12:12" x14ac:dyDescent="0.2">
      <c r="L2306"/>
    </row>
    <row r="2307" spans="12:12" x14ac:dyDescent="0.2">
      <c r="L2307"/>
    </row>
    <row r="2308" spans="12:12" x14ac:dyDescent="0.2">
      <c r="L2308"/>
    </row>
    <row r="2309" spans="12:12" x14ac:dyDescent="0.2">
      <c r="L2309"/>
    </row>
    <row r="2310" spans="12:12" x14ac:dyDescent="0.2">
      <c r="L2310"/>
    </row>
    <row r="2311" spans="12:12" x14ac:dyDescent="0.2">
      <c r="L2311"/>
    </row>
    <row r="2312" spans="12:12" x14ac:dyDescent="0.2">
      <c r="L2312"/>
    </row>
    <row r="2313" spans="12:12" x14ac:dyDescent="0.2">
      <c r="L2313"/>
    </row>
    <row r="2314" spans="12:12" x14ac:dyDescent="0.2">
      <c r="L2314"/>
    </row>
    <row r="2315" spans="12:12" x14ac:dyDescent="0.2">
      <c r="L2315"/>
    </row>
    <row r="2316" spans="12:12" x14ac:dyDescent="0.2">
      <c r="L2316"/>
    </row>
    <row r="2317" spans="12:12" x14ac:dyDescent="0.2">
      <c r="L2317"/>
    </row>
    <row r="2318" spans="12:12" x14ac:dyDescent="0.2">
      <c r="L2318"/>
    </row>
    <row r="2319" spans="12:12" x14ac:dyDescent="0.2">
      <c r="L2319"/>
    </row>
    <row r="2320" spans="12:12" x14ac:dyDescent="0.2">
      <c r="L2320"/>
    </row>
    <row r="2321" spans="12:12" x14ac:dyDescent="0.2">
      <c r="L2321"/>
    </row>
    <row r="2322" spans="12:12" x14ac:dyDescent="0.2">
      <c r="L2322"/>
    </row>
    <row r="2323" spans="12:12" x14ac:dyDescent="0.2">
      <c r="L2323"/>
    </row>
    <row r="2324" spans="12:12" x14ac:dyDescent="0.2">
      <c r="L2324"/>
    </row>
    <row r="2325" spans="12:12" x14ac:dyDescent="0.2">
      <c r="L2325"/>
    </row>
    <row r="2326" spans="12:12" x14ac:dyDescent="0.2">
      <c r="L2326"/>
    </row>
    <row r="2327" spans="12:12" x14ac:dyDescent="0.2">
      <c r="L2327"/>
    </row>
    <row r="2328" spans="12:12" x14ac:dyDescent="0.2">
      <c r="L2328"/>
    </row>
    <row r="2329" spans="12:12" x14ac:dyDescent="0.2">
      <c r="L2329"/>
    </row>
    <row r="2330" spans="12:12" x14ac:dyDescent="0.2">
      <c r="L2330"/>
    </row>
    <row r="2331" spans="12:12" x14ac:dyDescent="0.2">
      <c r="L2331"/>
    </row>
    <row r="2332" spans="12:12" x14ac:dyDescent="0.2">
      <c r="L2332"/>
    </row>
    <row r="2333" spans="12:12" x14ac:dyDescent="0.2">
      <c r="L2333"/>
    </row>
    <row r="2334" spans="12:12" x14ac:dyDescent="0.2">
      <c r="L2334"/>
    </row>
    <row r="2335" spans="12:12" x14ac:dyDescent="0.2">
      <c r="L2335"/>
    </row>
    <row r="2336" spans="12:12" x14ac:dyDescent="0.2">
      <c r="L2336"/>
    </row>
    <row r="2337" spans="12:12" x14ac:dyDescent="0.2">
      <c r="L2337"/>
    </row>
    <row r="2338" spans="12:12" x14ac:dyDescent="0.2">
      <c r="L2338"/>
    </row>
    <row r="2339" spans="12:12" x14ac:dyDescent="0.2">
      <c r="L2339"/>
    </row>
    <row r="2340" spans="12:12" x14ac:dyDescent="0.2">
      <c r="L2340"/>
    </row>
    <row r="2341" spans="12:12" x14ac:dyDescent="0.2">
      <c r="L2341"/>
    </row>
    <row r="2342" spans="12:12" x14ac:dyDescent="0.2">
      <c r="L2342"/>
    </row>
    <row r="2343" spans="12:12" x14ac:dyDescent="0.2">
      <c r="L2343"/>
    </row>
    <row r="2344" spans="12:12" x14ac:dyDescent="0.2">
      <c r="L2344"/>
    </row>
    <row r="2345" spans="12:12" x14ac:dyDescent="0.2">
      <c r="L2345"/>
    </row>
    <row r="2346" spans="12:12" x14ac:dyDescent="0.2">
      <c r="L2346"/>
    </row>
    <row r="2347" spans="12:12" x14ac:dyDescent="0.2">
      <c r="L2347"/>
    </row>
    <row r="2348" spans="12:12" x14ac:dyDescent="0.2">
      <c r="L2348"/>
    </row>
    <row r="2349" spans="12:12" x14ac:dyDescent="0.2">
      <c r="L2349"/>
    </row>
    <row r="2350" spans="12:12" x14ac:dyDescent="0.2">
      <c r="L2350"/>
    </row>
    <row r="2351" spans="12:12" x14ac:dyDescent="0.2">
      <c r="L2351"/>
    </row>
    <row r="2352" spans="12:12" x14ac:dyDescent="0.2">
      <c r="L2352"/>
    </row>
    <row r="2353" spans="12:12" x14ac:dyDescent="0.2">
      <c r="L2353"/>
    </row>
    <row r="2354" spans="12:12" x14ac:dyDescent="0.2">
      <c r="L2354"/>
    </row>
    <row r="2355" spans="12:12" x14ac:dyDescent="0.2">
      <c r="L2355"/>
    </row>
    <row r="2356" spans="12:12" x14ac:dyDescent="0.2">
      <c r="L2356"/>
    </row>
    <row r="2357" spans="12:12" x14ac:dyDescent="0.2">
      <c r="L2357"/>
    </row>
    <row r="2358" spans="12:12" x14ac:dyDescent="0.2">
      <c r="L2358"/>
    </row>
    <row r="2359" spans="12:12" x14ac:dyDescent="0.2">
      <c r="L2359"/>
    </row>
    <row r="2360" spans="12:12" x14ac:dyDescent="0.2">
      <c r="L2360"/>
    </row>
    <row r="2361" spans="12:12" x14ac:dyDescent="0.2">
      <c r="L2361"/>
    </row>
    <row r="2362" spans="12:12" x14ac:dyDescent="0.2">
      <c r="L2362"/>
    </row>
    <row r="2363" spans="12:12" x14ac:dyDescent="0.2">
      <c r="L2363"/>
    </row>
    <row r="2364" spans="12:12" x14ac:dyDescent="0.2">
      <c r="L2364"/>
    </row>
    <row r="2365" spans="12:12" x14ac:dyDescent="0.2">
      <c r="L2365"/>
    </row>
    <row r="2366" spans="12:12" x14ac:dyDescent="0.2">
      <c r="L2366"/>
    </row>
    <row r="2367" spans="12:12" x14ac:dyDescent="0.2">
      <c r="L2367"/>
    </row>
    <row r="2368" spans="12:12" x14ac:dyDescent="0.2">
      <c r="L2368"/>
    </row>
    <row r="2369" spans="12:12" x14ac:dyDescent="0.2">
      <c r="L2369"/>
    </row>
    <row r="2370" spans="12:12" x14ac:dyDescent="0.2">
      <c r="L2370"/>
    </row>
    <row r="2371" spans="12:12" x14ac:dyDescent="0.2">
      <c r="L2371"/>
    </row>
    <row r="2372" spans="12:12" x14ac:dyDescent="0.2">
      <c r="L2372"/>
    </row>
    <row r="2373" spans="12:12" x14ac:dyDescent="0.2">
      <c r="L2373"/>
    </row>
    <row r="2374" spans="12:12" x14ac:dyDescent="0.2">
      <c r="L2374"/>
    </row>
    <row r="2375" spans="12:12" x14ac:dyDescent="0.2">
      <c r="L2375"/>
    </row>
    <row r="2376" spans="12:12" x14ac:dyDescent="0.2">
      <c r="L2376"/>
    </row>
    <row r="2377" spans="12:12" x14ac:dyDescent="0.2">
      <c r="L2377"/>
    </row>
    <row r="2378" spans="12:12" x14ac:dyDescent="0.2">
      <c r="L2378"/>
    </row>
    <row r="2379" spans="12:12" x14ac:dyDescent="0.2">
      <c r="L2379"/>
    </row>
    <row r="2380" spans="12:12" x14ac:dyDescent="0.2">
      <c r="L2380"/>
    </row>
    <row r="2381" spans="12:12" x14ac:dyDescent="0.2">
      <c r="L2381"/>
    </row>
    <row r="2382" spans="12:12" x14ac:dyDescent="0.2">
      <c r="L2382"/>
    </row>
    <row r="2383" spans="12:12" x14ac:dyDescent="0.2">
      <c r="L2383"/>
    </row>
    <row r="2384" spans="12:12" x14ac:dyDescent="0.2">
      <c r="L2384"/>
    </row>
    <row r="2385" spans="12:12" x14ac:dyDescent="0.2">
      <c r="L2385"/>
    </row>
    <row r="2386" spans="12:12" x14ac:dyDescent="0.2">
      <c r="L2386"/>
    </row>
    <row r="2387" spans="12:12" x14ac:dyDescent="0.2">
      <c r="L2387"/>
    </row>
    <row r="2388" spans="12:12" x14ac:dyDescent="0.2">
      <c r="L2388"/>
    </row>
    <row r="2389" spans="12:12" x14ac:dyDescent="0.2">
      <c r="L2389"/>
    </row>
    <row r="2390" spans="12:12" x14ac:dyDescent="0.2">
      <c r="L2390"/>
    </row>
    <row r="2391" spans="12:12" x14ac:dyDescent="0.2">
      <c r="L2391"/>
    </row>
    <row r="2392" spans="12:12" x14ac:dyDescent="0.2">
      <c r="L2392"/>
    </row>
    <row r="2393" spans="12:12" x14ac:dyDescent="0.2">
      <c r="L2393"/>
    </row>
    <row r="2394" spans="12:12" x14ac:dyDescent="0.2">
      <c r="L2394"/>
    </row>
    <row r="2395" spans="12:12" x14ac:dyDescent="0.2">
      <c r="L2395"/>
    </row>
    <row r="2396" spans="12:12" x14ac:dyDescent="0.2">
      <c r="L2396"/>
    </row>
    <row r="2397" spans="12:12" x14ac:dyDescent="0.2">
      <c r="L2397"/>
    </row>
    <row r="2398" spans="12:12" x14ac:dyDescent="0.2">
      <c r="L2398"/>
    </row>
    <row r="2399" spans="12:12" x14ac:dyDescent="0.2">
      <c r="L2399"/>
    </row>
    <row r="2400" spans="12:12" x14ac:dyDescent="0.2">
      <c r="L2400"/>
    </row>
    <row r="2401" spans="12:12" x14ac:dyDescent="0.2">
      <c r="L2401"/>
    </row>
    <row r="2402" spans="12:12" x14ac:dyDescent="0.2">
      <c r="L2402"/>
    </row>
    <row r="2403" spans="12:12" x14ac:dyDescent="0.2">
      <c r="L2403"/>
    </row>
    <row r="2404" spans="12:12" x14ac:dyDescent="0.2">
      <c r="L2404"/>
    </row>
    <row r="2405" spans="12:12" x14ac:dyDescent="0.2">
      <c r="L2405"/>
    </row>
    <row r="2406" spans="12:12" x14ac:dyDescent="0.2">
      <c r="L2406"/>
    </row>
    <row r="2407" spans="12:12" x14ac:dyDescent="0.2">
      <c r="L2407"/>
    </row>
    <row r="2408" spans="12:12" x14ac:dyDescent="0.2">
      <c r="L2408"/>
    </row>
    <row r="2409" spans="12:12" x14ac:dyDescent="0.2">
      <c r="L2409"/>
    </row>
    <row r="2410" spans="12:12" x14ac:dyDescent="0.2">
      <c r="L2410"/>
    </row>
    <row r="2411" spans="12:12" x14ac:dyDescent="0.2">
      <c r="L2411"/>
    </row>
    <row r="2412" spans="12:12" x14ac:dyDescent="0.2">
      <c r="L2412"/>
    </row>
    <row r="2413" spans="12:12" x14ac:dyDescent="0.2">
      <c r="L2413"/>
    </row>
    <row r="2414" spans="12:12" x14ac:dyDescent="0.2">
      <c r="L2414"/>
    </row>
    <row r="2415" spans="12:12" x14ac:dyDescent="0.2">
      <c r="L2415"/>
    </row>
    <row r="2416" spans="12:12" x14ac:dyDescent="0.2">
      <c r="L2416"/>
    </row>
    <row r="2417" spans="12:12" x14ac:dyDescent="0.2">
      <c r="L2417"/>
    </row>
    <row r="2418" spans="12:12" x14ac:dyDescent="0.2">
      <c r="L2418"/>
    </row>
    <row r="2419" spans="12:12" x14ac:dyDescent="0.2">
      <c r="L2419"/>
    </row>
    <row r="2420" spans="12:12" x14ac:dyDescent="0.2">
      <c r="L2420"/>
    </row>
    <row r="2421" spans="12:12" x14ac:dyDescent="0.2">
      <c r="L2421"/>
    </row>
    <row r="2422" spans="12:12" x14ac:dyDescent="0.2">
      <c r="L2422"/>
    </row>
    <row r="2423" spans="12:12" x14ac:dyDescent="0.2">
      <c r="L2423"/>
    </row>
    <row r="2424" spans="12:12" x14ac:dyDescent="0.2">
      <c r="L2424"/>
    </row>
    <row r="2425" spans="12:12" x14ac:dyDescent="0.2">
      <c r="L2425"/>
    </row>
    <row r="2426" spans="12:12" x14ac:dyDescent="0.2">
      <c r="L2426"/>
    </row>
    <row r="2427" spans="12:12" x14ac:dyDescent="0.2">
      <c r="L2427"/>
    </row>
    <row r="2428" spans="12:12" x14ac:dyDescent="0.2">
      <c r="L2428"/>
    </row>
    <row r="2429" spans="12:12" x14ac:dyDescent="0.2">
      <c r="L2429"/>
    </row>
    <row r="2430" spans="12:12" x14ac:dyDescent="0.2">
      <c r="L2430"/>
    </row>
    <row r="2431" spans="12:12" x14ac:dyDescent="0.2">
      <c r="L2431"/>
    </row>
    <row r="2432" spans="12:12" x14ac:dyDescent="0.2">
      <c r="L2432"/>
    </row>
    <row r="2433" spans="12:12" x14ac:dyDescent="0.2">
      <c r="L2433"/>
    </row>
    <row r="2434" spans="12:12" x14ac:dyDescent="0.2">
      <c r="L2434"/>
    </row>
    <row r="2435" spans="12:12" x14ac:dyDescent="0.2">
      <c r="L2435"/>
    </row>
    <row r="2436" spans="12:12" x14ac:dyDescent="0.2">
      <c r="L2436"/>
    </row>
    <row r="2437" spans="12:12" x14ac:dyDescent="0.2">
      <c r="L2437"/>
    </row>
    <row r="2438" spans="12:12" x14ac:dyDescent="0.2">
      <c r="L2438"/>
    </row>
    <row r="2439" spans="12:12" x14ac:dyDescent="0.2">
      <c r="L2439"/>
    </row>
    <row r="2440" spans="12:12" x14ac:dyDescent="0.2">
      <c r="L2440"/>
    </row>
    <row r="2441" spans="12:12" x14ac:dyDescent="0.2">
      <c r="L2441"/>
    </row>
    <row r="2442" spans="12:12" x14ac:dyDescent="0.2">
      <c r="L2442"/>
    </row>
    <row r="2443" spans="12:12" x14ac:dyDescent="0.2">
      <c r="L2443"/>
    </row>
    <row r="2444" spans="12:12" x14ac:dyDescent="0.2">
      <c r="L2444"/>
    </row>
    <row r="2445" spans="12:12" x14ac:dyDescent="0.2">
      <c r="L2445"/>
    </row>
    <row r="2446" spans="12:12" x14ac:dyDescent="0.2">
      <c r="L2446"/>
    </row>
    <row r="2447" spans="12:12" x14ac:dyDescent="0.2">
      <c r="L2447"/>
    </row>
    <row r="2448" spans="12:12" x14ac:dyDescent="0.2">
      <c r="L2448"/>
    </row>
    <row r="2449" spans="12:12" x14ac:dyDescent="0.2">
      <c r="L2449"/>
    </row>
    <row r="2450" spans="12:12" x14ac:dyDescent="0.2">
      <c r="L2450"/>
    </row>
    <row r="2451" spans="12:12" x14ac:dyDescent="0.2">
      <c r="L2451"/>
    </row>
    <row r="2452" spans="12:12" x14ac:dyDescent="0.2">
      <c r="L2452"/>
    </row>
    <row r="2453" spans="12:12" x14ac:dyDescent="0.2">
      <c r="L2453"/>
    </row>
    <row r="2454" spans="12:12" x14ac:dyDescent="0.2">
      <c r="L2454"/>
    </row>
    <row r="2455" spans="12:12" x14ac:dyDescent="0.2">
      <c r="L2455"/>
    </row>
    <row r="2456" spans="12:12" x14ac:dyDescent="0.2">
      <c r="L2456"/>
    </row>
    <row r="2457" spans="12:12" x14ac:dyDescent="0.2">
      <c r="L2457"/>
    </row>
    <row r="2458" spans="12:12" x14ac:dyDescent="0.2">
      <c r="L2458"/>
    </row>
    <row r="2459" spans="12:12" x14ac:dyDescent="0.2">
      <c r="L2459"/>
    </row>
    <row r="2460" spans="12:12" x14ac:dyDescent="0.2">
      <c r="L2460"/>
    </row>
    <row r="2461" spans="12:12" x14ac:dyDescent="0.2">
      <c r="L2461"/>
    </row>
    <row r="2462" spans="12:12" x14ac:dyDescent="0.2">
      <c r="L2462"/>
    </row>
    <row r="2463" spans="12:12" x14ac:dyDescent="0.2">
      <c r="L2463"/>
    </row>
    <row r="2464" spans="12:12" x14ac:dyDescent="0.2">
      <c r="L2464"/>
    </row>
    <row r="2465" spans="12:12" x14ac:dyDescent="0.2">
      <c r="L2465"/>
    </row>
    <row r="2466" spans="12:12" x14ac:dyDescent="0.2">
      <c r="L2466"/>
    </row>
    <row r="2467" spans="12:12" x14ac:dyDescent="0.2">
      <c r="L2467"/>
    </row>
    <row r="2468" spans="12:12" x14ac:dyDescent="0.2">
      <c r="L2468"/>
    </row>
    <row r="2469" spans="12:12" x14ac:dyDescent="0.2">
      <c r="L2469"/>
    </row>
    <row r="2470" spans="12:12" x14ac:dyDescent="0.2">
      <c r="L2470"/>
    </row>
    <row r="2471" spans="12:12" x14ac:dyDescent="0.2">
      <c r="L2471"/>
    </row>
    <row r="2472" spans="12:12" x14ac:dyDescent="0.2">
      <c r="L2472"/>
    </row>
    <row r="2473" spans="12:12" x14ac:dyDescent="0.2">
      <c r="L2473"/>
    </row>
    <row r="2474" spans="12:12" x14ac:dyDescent="0.2">
      <c r="L2474"/>
    </row>
    <row r="2475" spans="12:12" x14ac:dyDescent="0.2">
      <c r="L2475"/>
    </row>
    <row r="2476" spans="12:12" x14ac:dyDescent="0.2">
      <c r="L2476"/>
    </row>
    <row r="2477" spans="12:12" x14ac:dyDescent="0.2">
      <c r="L2477"/>
    </row>
    <row r="2478" spans="12:12" x14ac:dyDescent="0.2">
      <c r="L2478"/>
    </row>
    <row r="2479" spans="12:12" x14ac:dyDescent="0.2">
      <c r="L2479"/>
    </row>
    <row r="2480" spans="12:12" x14ac:dyDescent="0.2">
      <c r="L2480"/>
    </row>
    <row r="2481" spans="12:12" x14ac:dyDescent="0.2">
      <c r="L2481"/>
    </row>
    <row r="2482" spans="12:12" x14ac:dyDescent="0.2">
      <c r="L2482"/>
    </row>
    <row r="2483" spans="12:12" x14ac:dyDescent="0.2">
      <c r="L2483"/>
    </row>
    <row r="2484" spans="12:12" x14ac:dyDescent="0.2">
      <c r="L2484"/>
    </row>
    <row r="2485" spans="12:12" x14ac:dyDescent="0.2">
      <c r="L2485"/>
    </row>
    <row r="2486" spans="12:12" x14ac:dyDescent="0.2">
      <c r="L2486"/>
    </row>
    <row r="2487" spans="12:12" x14ac:dyDescent="0.2">
      <c r="L2487"/>
    </row>
    <row r="2488" spans="12:12" x14ac:dyDescent="0.2">
      <c r="L2488"/>
    </row>
    <row r="2489" spans="12:12" x14ac:dyDescent="0.2">
      <c r="L2489"/>
    </row>
    <row r="2490" spans="12:12" x14ac:dyDescent="0.2">
      <c r="L2490"/>
    </row>
    <row r="2491" spans="12:12" x14ac:dyDescent="0.2">
      <c r="L2491"/>
    </row>
    <row r="2492" spans="12:12" x14ac:dyDescent="0.2">
      <c r="L2492"/>
    </row>
    <row r="2493" spans="12:12" x14ac:dyDescent="0.2">
      <c r="L2493"/>
    </row>
    <row r="2494" spans="12:12" x14ac:dyDescent="0.2">
      <c r="L2494"/>
    </row>
    <row r="2495" spans="12:12" x14ac:dyDescent="0.2">
      <c r="L2495"/>
    </row>
    <row r="2496" spans="12:12" x14ac:dyDescent="0.2">
      <c r="L2496"/>
    </row>
    <row r="2497" spans="12:12" x14ac:dyDescent="0.2">
      <c r="L2497"/>
    </row>
    <row r="2498" spans="12:12" x14ac:dyDescent="0.2">
      <c r="L2498"/>
    </row>
    <row r="2499" spans="12:12" x14ac:dyDescent="0.2">
      <c r="L2499"/>
    </row>
    <row r="2500" spans="12:12" x14ac:dyDescent="0.2">
      <c r="L2500"/>
    </row>
    <row r="2501" spans="12:12" x14ac:dyDescent="0.2">
      <c r="L2501"/>
    </row>
    <row r="2502" spans="12:12" x14ac:dyDescent="0.2">
      <c r="L2502"/>
    </row>
    <row r="2503" spans="12:12" x14ac:dyDescent="0.2">
      <c r="L2503"/>
    </row>
    <row r="2504" spans="12:12" x14ac:dyDescent="0.2">
      <c r="L2504"/>
    </row>
    <row r="2505" spans="12:12" x14ac:dyDescent="0.2">
      <c r="L2505"/>
    </row>
    <row r="2506" spans="12:12" x14ac:dyDescent="0.2">
      <c r="L2506"/>
    </row>
    <row r="2507" spans="12:12" x14ac:dyDescent="0.2">
      <c r="L2507"/>
    </row>
    <row r="2508" spans="12:12" x14ac:dyDescent="0.2">
      <c r="L2508"/>
    </row>
    <row r="2509" spans="12:12" x14ac:dyDescent="0.2">
      <c r="L2509"/>
    </row>
    <row r="2510" spans="12:12" x14ac:dyDescent="0.2">
      <c r="L2510"/>
    </row>
    <row r="2511" spans="12:12" x14ac:dyDescent="0.2">
      <c r="L2511"/>
    </row>
    <row r="2512" spans="12:12" x14ac:dyDescent="0.2">
      <c r="L2512"/>
    </row>
    <row r="2513" spans="12:12" x14ac:dyDescent="0.2">
      <c r="L2513"/>
    </row>
    <row r="2514" spans="12:12" x14ac:dyDescent="0.2">
      <c r="L2514"/>
    </row>
    <row r="2515" spans="12:12" x14ac:dyDescent="0.2">
      <c r="L2515"/>
    </row>
    <row r="2516" spans="12:12" x14ac:dyDescent="0.2">
      <c r="L2516"/>
    </row>
    <row r="2517" spans="12:12" x14ac:dyDescent="0.2">
      <c r="L2517"/>
    </row>
    <row r="2518" spans="12:12" x14ac:dyDescent="0.2">
      <c r="L2518"/>
    </row>
    <row r="2519" spans="12:12" x14ac:dyDescent="0.2">
      <c r="L2519"/>
    </row>
    <row r="2520" spans="12:12" x14ac:dyDescent="0.2">
      <c r="L2520"/>
    </row>
    <row r="2521" spans="12:12" x14ac:dyDescent="0.2">
      <c r="L2521"/>
    </row>
    <row r="2522" spans="12:12" x14ac:dyDescent="0.2">
      <c r="L2522"/>
    </row>
    <row r="2523" spans="12:12" x14ac:dyDescent="0.2">
      <c r="L2523"/>
    </row>
    <row r="2524" spans="12:12" x14ac:dyDescent="0.2">
      <c r="L2524"/>
    </row>
    <row r="2525" spans="12:12" x14ac:dyDescent="0.2">
      <c r="L2525"/>
    </row>
    <row r="2526" spans="12:12" x14ac:dyDescent="0.2">
      <c r="L2526"/>
    </row>
    <row r="2527" spans="12:12" x14ac:dyDescent="0.2">
      <c r="L2527"/>
    </row>
    <row r="2528" spans="12:12" x14ac:dyDescent="0.2">
      <c r="L2528"/>
    </row>
    <row r="2529" spans="12:12" x14ac:dyDescent="0.2">
      <c r="L2529"/>
    </row>
    <row r="2530" spans="12:12" x14ac:dyDescent="0.2">
      <c r="L2530"/>
    </row>
    <row r="2531" spans="12:12" x14ac:dyDescent="0.2">
      <c r="L2531"/>
    </row>
    <row r="2532" spans="12:12" x14ac:dyDescent="0.2">
      <c r="L2532"/>
    </row>
    <row r="2533" spans="12:12" x14ac:dyDescent="0.2">
      <c r="L2533"/>
    </row>
    <row r="2534" spans="12:12" x14ac:dyDescent="0.2">
      <c r="L2534"/>
    </row>
    <row r="2535" spans="12:12" x14ac:dyDescent="0.2">
      <c r="L2535"/>
    </row>
    <row r="2536" spans="12:12" x14ac:dyDescent="0.2">
      <c r="L2536"/>
    </row>
    <row r="2537" spans="12:12" x14ac:dyDescent="0.2">
      <c r="L2537"/>
    </row>
    <row r="2538" spans="12:12" x14ac:dyDescent="0.2">
      <c r="L2538"/>
    </row>
    <row r="2539" spans="12:12" x14ac:dyDescent="0.2">
      <c r="L2539"/>
    </row>
    <row r="2540" spans="12:12" x14ac:dyDescent="0.2">
      <c r="L2540"/>
    </row>
    <row r="2541" spans="12:12" x14ac:dyDescent="0.2">
      <c r="L2541"/>
    </row>
    <row r="2542" spans="12:12" x14ac:dyDescent="0.2">
      <c r="L2542"/>
    </row>
    <row r="2543" spans="12:12" x14ac:dyDescent="0.2">
      <c r="L2543"/>
    </row>
    <row r="2544" spans="12:12" x14ac:dyDescent="0.2">
      <c r="L2544"/>
    </row>
    <row r="2545" spans="12:12" x14ac:dyDescent="0.2">
      <c r="L2545"/>
    </row>
    <row r="2546" spans="12:12" x14ac:dyDescent="0.2">
      <c r="L2546"/>
    </row>
    <row r="2547" spans="12:12" x14ac:dyDescent="0.2">
      <c r="L2547"/>
    </row>
    <row r="2548" spans="12:12" x14ac:dyDescent="0.2">
      <c r="L2548"/>
    </row>
    <row r="2549" spans="12:12" x14ac:dyDescent="0.2">
      <c r="L2549"/>
    </row>
    <row r="2550" spans="12:12" x14ac:dyDescent="0.2">
      <c r="L2550"/>
    </row>
    <row r="2551" spans="12:12" x14ac:dyDescent="0.2">
      <c r="L2551"/>
    </row>
    <row r="2552" spans="12:12" x14ac:dyDescent="0.2">
      <c r="L2552"/>
    </row>
    <row r="2553" spans="12:12" x14ac:dyDescent="0.2">
      <c r="L2553"/>
    </row>
    <row r="2554" spans="12:12" x14ac:dyDescent="0.2">
      <c r="L2554"/>
    </row>
    <row r="2555" spans="12:12" x14ac:dyDescent="0.2">
      <c r="L2555"/>
    </row>
    <row r="2556" spans="12:12" x14ac:dyDescent="0.2">
      <c r="L2556"/>
    </row>
    <row r="2557" spans="12:12" x14ac:dyDescent="0.2">
      <c r="L2557"/>
    </row>
    <row r="2558" spans="12:12" x14ac:dyDescent="0.2">
      <c r="L2558"/>
    </row>
    <row r="2559" spans="12:12" x14ac:dyDescent="0.2">
      <c r="L2559"/>
    </row>
    <row r="2560" spans="12:12" x14ac:dyDescent="0.2">
      <c r="L2560"/>
    </row>
    <row r="2561" spans="12:12" x14ac:dyDescent="0.2">
      <c r="L2561"/>
    </row>
    <row r="2562" spans="12:12" x14ac:dyDescent="0.2">
      <c r="L2562"/>
    </row>
    <row r="2563" spans="12:12" x14ac:dyDescent="0.2">
      <c r="L2563"/>
    </row>
    <row r="2564" spans="12:12" x14ac:dyDescent="0.2">
      <c r="L2564"/>
    </row>
    <row r="2565" spans="12:12" x14ac:dyDescent="0.2">
      <c r="L2565"/>
    </row>
    <row r="2566" spans="12:12" x14ac:dyDescent="0.2">
      <c r="L2566"/>
    </row>
    <row r="2567" spans="12:12" x14ac:dyDescent="0.2">
      <c r="L2567"/>
    </row>
    <row r="2568" spans="12:12" x14ac:dyDescent="0.2">
      <c r="L2568"/>
    </row>
    <row r="2569" spans="12:12" x14ac:dyDescent="0.2">
      <c r="L2569"/>
    </row>
    <row r="2570" spans="12:12" x14ac:dyDescent="0.2">
      <c r="L2570"/>
    </row>
    <row r="2571" spans="12:12" x14ac:dyDescent="0.2">
      <c r="L2571"/>
    </row>
    <row r="2572" spans="12:12" x14ac:dyDescent="0.2">
      <c r="L2572"/>
    </row>
    <row r="2573" spans="12:12" x14ac:dyDescent="0.2">
      <c r="L2573"/>
    </row>
    <row r="2574" spans="12:12" x14ac:dyDescent="0.2">
      <c r="L2574"/>
    </row>
    <row r="2575" spans="12:12" x14ac:dyDescent="0.2">
      <c r="L2575"/>
    </row>
    <row r="2576" spans="12:12" x14ac:dyDescent="0.2">
      <c r="L2576"/>
    </row>
    <row r="2577" spans="12:12" x14ac:dyDescent="0.2">
      <c r="L2577"/>
    </row>
    <row r="2578" spans="12:12" x14ac:dyDescent="0.2">
      <c r="L2578"/>
    </row>
    <row r="2579" spans="12:12" x14ac:dyDescent="0.2">
      <c r="L2579"/>
    </row>
    <row r="2580" spans="12:12" x14ac:dyDescent="0.2">
      <c r="L2580"/>
    </row>
    <row r="2581" spans="12:12" x14ac:dyDescent="0.2">
      <c r="L2581"/>
    </row>
    <row r="2582" spans="12:12" x14ac:dyDescent="0.2">
      <c r="L2582"/>
    </row>
    <row r="2583" spans="12:12" x14ac:dyDescent="0.2">
      <c r="L2583"/>
    </row>
    <row r="2584" spans="12:12" x14ac:dyDescent="0.2">
      <c r="L2584"/>
    </row>
    <row r="2585" spans="12:12" x14ac:dyDescent="0.2">
      <c r="L2585"/>
    </row>
    <row r="2586" spans="12:12" x14ac:dyDescent="0.2">
      <c r="L2586"/>
    </row>
    <row r="2587" spans="12:12" x14ac:dyDescent="0.2">
      <c r="L2587"/>
    </row>
    <row r="2588" spans="12:12" x14ac:dyDescent="0.2">
      <c r="L2588"/>
    </row>
    <row r="2589" spans="12:12" x14ac:dyDescent="0.2">
      <c r="L2589"/>
    </row>
    <row r="2590" spans="12:12" x14ac:dyDescent="0.2">
      <c r="L2590"/>
    </row>
    <row r="2591" spans="12:12" x14ac:dyDescent="0.2">
      <c r="L2591"/>
    </row>
    <row r="2592" spans="12:12" x14ac:dyDescent="0.2">
      <c r="L2592"/>
    </row>
    <row r="2593" spans="12:12" x14ac:dyDescent="0.2">
      <c r="L2593"/>
    </row>
    <row r="2594" spans="12:12" x14ac:dyDescent="0.2">
      <c r="L2594"/>
    </row>
    <row r="2595" spans="12:12" x14ac:dyDescent="0.2">
      <c r="L2595"/>
    </row>
    <row r="2596" spans="12:12" x14ac:dyDescent="0.2">
      <c r="L2596"/>
    </row>
    <row r="2597" spans="12:12" x14ac:dyDescent="0.2">
      <c r="L2597"/>
    </row>
    <row r="2598" spans="12:12" x14ac:dyDescent="0.2">
      <c r="L2598"/>
    </row>
    <row r="2599" spans="12:12" x14ac:dyDescent="0.2">
      <c r="L2599"/>
    </row>
    <row r="2600" spans="12:12" x14ac:dyDescent="0.2">
      <c r="L2600"/>
    </row>
    <row r="2601" spans="12:12" x14ac:dyDescent="0.2">
      <c r="L2601"/>
    </row>
    <row r="2602" spans="12:12" x14ac:dyDescent="0.2">
      <c r="L2602"/>
    </row>
    <row r="2603" spans="12:12" x14ac:dyDescent="0.2">
      <c r="L2603"/>
    </row>
    <row r="2604" spans="12:12" x14ac:dyDescent="0.2">
      <c r="L2604"/>
    </row>
    <row r="2605" spans="12:12" x14ac:dyDescent="0.2">
      <c r="L2605"/>
    </row>
    <row r="2606" spans="12:12" x14ac:dyDescent="0.2">
      <c r="L2606"/>
    </row>
    <row r="2607" spans="12:12" x14ac:dyDescent="0.2">
      <c r="L2607"/>
    </row>
    <row r="2608" spans="12:12" x14ac:dyDescent="0.2">
      <c r="L2608"/>
    </row>
    <row r="2609" spans="12:12" x14ac:dyDescent="0.2">
      <c r="L2609"/>
    </row>
    <row r="2610" spans="12:12" x14ac:dyDescent="0.2">
      <c r="L2610"/>
    </row>
    <row r="2611" spans="12:12" x14ac:dyDescent="0.2">
      <c r="L2611"/>
    </row>
    <row r="2612" spans="12:12" x14ac:dyDescent="0.2">
      <c r="L2612"/>
    </row>
    <row r="2613" spans="12:12" x14ac:dyDescent="0.2">
      <c r="L2613"/>
    </row>
    <row r="2614" spans="12:12" x14ac:dyDescent="0.2">
      <c r="L2614"/>
    </row>
    <row r="2615" spans="12:12" x14ac:dyDescent="0.2">
      <c r="L2615"/>
    </row>
    <row r="2616" spans="12:12" x14ac:dyDescent="0.2">
      <c r="L2616"/>
    </row>
    <row r="2617" spans="12:12" x14ac:dyDescent="0.2">
      <c r="L2617"/>
    </row>
    <row r="2618" spans="12:12" x14ac:dyDescent="0.2">
      <c r="L2618"/>
    </row>
    <row r="2619" spans="12:12" x14ac:dyDescent="0.2">
      <c r="L2619"/>
    </row>
    <row r="2620" spans="12:12" x14ac:dyDescent="0.2">
      <c r="L2620"/>
    </row>
    <row r="2621" spans="12:12" x14ac:dyDescent="0.2">
      <c r="L2621"/>
    </row>
    <row r="2622" spans="12:12" x14ac:dyDescent="0.2">
      <c r="L2622"/>
    </row>
    <row r="2623" spans="12:12" x14ac:dyDescent="0.2">
      <c r="L2623"/>
    </row>
    <row r="2624" spans="12:12" x14ac:dyDescent="0.2">
      <c r="L2624"/>
    </row>
    <row r="2625" spans="12:12" x14ac:dyDescent="0.2">
      <c r="L2625"/>
    </row>
    <row r="2626" spans="12:12" x14ac:dyDescent="0.2">
      <c r="L2626"/>
    </row>
    <row r="2627" spans="12:12" x14ac:dyDescent="0.2">
      <c r="L2627"/>
    </row>
    <row r="2628" spans="12:12" x14ac:dyDescent="0.2">
      <c r="L2628"/>
    </row>
    <row r="2629" spans="12:12" x14ac:dyDescent="0.2">
      <c r="L2629"/>
    </row>
    <row r="2630" spans="12:12" x14ac:dyDescent="0.2">
      <c r="L2630"/>
    </row>
    <row r="2631" spans="12:12" x14ac:dyDescent="0.2">
      <c r="L2631"/>
    </row>
    <row r="2632" spans="12:12" x14ac:dyDescent="0.2">
      <c r="L2632"/>
    </row>
    <row r="2633" spans="12:12" x14ac:dyDescent="0.2">
      <c r="L2633"/>
    </row>
    <row r="2634" spans="12:12" x14ac:dyDescent="0.2">
      <c r="L2634"/>
    </row>
    <row r="2635" spans="12:12" x14ac:dyDescent="0.2">
      <c r="L2635"/>
    </row>
    <row r="2636" spans="12:12" x14ac:dyDescent="0.2">
      <c r="L2636"/>
    </row>
    <row r="2637" spans="12:12" x14ac:dyDescent="0.2">
      <c r="L2637"/>
    </row>
    <row r="2638" spans="12:12" x14ac:dyDescent="0.2">
      <c r="L2638"/>
    </row>
    <row r="2639" spans="12:12" x14ac:dyDescent="0.2">
      <c r="L2639"/>
    </row>
    <row r="2640" spans="12:12" x14ac:dyDescent="0.2">
      <c r="L2640"/>
    </row>
    <row r="2641" spans="12:12" x14ac:dyDescent="0.2">
      <c r="L2641"/>
    </row>
    <row r="2642" spans="12:12" x14ac:dyDescent="0.2">
      <c r="L2642"/>
    </row>
    <row r="2643" spans="12:12" x14ac:dyDescent="0.2">
      <c r="L2643"/>
    </row>
    <row r="2644" spans="12:12" x14ac:dyDescent="0.2">
      <c r="L2644"/>
    </row>
    <row r="2645" spans="12:12" x14ac:dyDescent="0.2">
      <c r="L2645"/>
    </row>
    <row r="2646" spans="12:12" x14ac:dyDescent="0.2">
      <c r="L2646"/>
    </row>
    <row r="2647" spans="12:12" x14ac:dyDescent="0.2">
      <c r="L2647"/>
    </row>
    <row r="2648" spans="12:12" x14ac:dyDescent="0.2">
      <c r="L2648"/>
    </row>
    <row r="2649" spans="12:12" x14ac:dyDescent="0.2">
      <c r="L2649"/>
    </row>
    <row r="2650" spans="12:12" x14ac:dyDescent="0.2">
      <c r="L2650"/>
    </row>
    <row r="2651" spans="12:12" x14ac:dyDescent="0.2">
      <c r="L2651"/>
    </row>
    <row r="2652" spans="12:12" x14ac:dyDescent="0.2">
      <c r="L2652"/>
    </row>
    <row r="2653" spans="12:12" x14ac:dyDescent="0.2">
      <c r="L2653"/>
    </row>
    <row r="2654" spans="12:12" x14ac:dyDescent="0.2">
      <c r="L2654"/>
    </row>
    <row r="2655" spans="12:12" x14ac:dyDescent="0.2">
      <c r="L2655"/>
    </row>
    <row r="2656" spans="12:12" x14ac:dyDescent="0.2">
      <c r="L2656"/>
    </row>
    <row r="2657" spans="12:12" x14ac:dyDescent="0.2">
      <c r="L2657"/>
    </row>
    <row r="2658" spans="12:12" x14ac:dyDescent="0.2">
      <c r="L2658"/>
    </row>
    <row r="2659" spans="12:12" x14ac:dyDescent="0.2">
      <c r="L2659"/>
    </row>
    <row r="2660" spans="12:12" x14ac:dyDescent="0.2">
      <c r="L2660"/>
    </row>
    <row r="2661" spans="12:12" x14ac:dyDescent="0.2">
      <c r="L2661"/>
    </row>
    <row r="2662" spans="12:12" x14ac:dyDescent="0.2">
      <c r="L2662"/>
    </row>
    <row r="2663" spans="12:12" x14ac:dyDescent="0.2">
      <c r="L2663"/>
    </row>
    <row r="2664" spans="12:12" x14ac:dyDescent="0.2">
      <c r="L2664"/>
    </row>
    <row r="2665" spans="12:12" x14ac:dyDescent="0.2">
      <c r="L2665"/>
    </row>
    <row r="2666" spans="12:12" x14ac:dyDescent="0.2">
      <c r="L2666"/>
    </row>
    <row r="2667" spans="12:12" x14ac:dyDescent="0.2">
      <c r="L2667"/>
    </row>
    <row r="2668" spans="12:12" x14ac:dyDescent="0.2">
      <c r="L2668"/>
    </row>
    <row r="2669" spans="12:12" x14ac:dyDescent="0.2">
      <c r="L2669"/>
    </row>
    <row r="2670" spans="12:12" x14ac:dyDescent="0.2">
      <c r="L2670"/>
    </row>
    <row r="2671" spans="12:12" x14ac:dyDescent="0.2">
      <c r="L2671"/>
    </row>
    <row r="2672" spans="12:12" x14ac:dyDescent="0.2">
      <c r="L2672"/>
    </row>
    <row r="2673" spans="12:12" x14ac:dyDescent="0.2">
      <c r="L2673"/>
    </row>
    <row r="2674" spans="12:12" x14ac:dyDescent="0.2">
      <c r="L2674"/>
    </row>
    <row r="2675" spans="12:12" x14ac:dyDescent="0.2">
      <c r="L2675"/>
    </row>
    <row r="2676" spans="12:12" x14ac:dyDescent="0.2">
      <c r="L2676"/>
    </row>
    <row r="2677" spans="12:12" x14ac:dyDescent="0.2">
      <c r="L2677"/>
    </row>
    <row r="2678" spans="12:12" x14ac:dyDescent="0.2">
      <c r="L2678"/>
    </row>
    <row r="2679" spans="12:12" x14ac:dyDescent="0.2">
      <c r="L2679"/>
    </row>
    <row r="2680" spans="12:12" x14ac:dyDescent="0.2">
      <c r="L2680"/>
    </row>
    <row r="2681" spans="12:12" x14ac:dyDescent="0.2">
      <c r="L2681"/>
    </row>
    <row r="2682" spans="12:12" x14ac:dyDescent="0.2">
      <c r="L2682"/>
    </row>
    <row r="2683" spans="12:12" x14ac:dyDescent="0.2">
      <c r="L2683"/>
    </row>
    <row r="2684" spans="12:12" x14ac:dyDescent="0.2">
      <c r="L2684"/>
    </row>
    <row r="2685" spans="12:12" x14ac:dyDescent="0.2">
      <c r="L2685"/>
    </row>
    <row r="2686" spans="12:12" x14ac:dyDescent="0.2">
      <c r="L2686"/>
    </row>
    <row r="2687" spans="12:12" x14ac:dyDescent="0.2">
      <c r="L2687"/>
    </row>
    <row r="2688" spans="12:12" x14ac:dyDescent="0.2">
      <c r="L2688"/>
    </row>
    <row r="2689" spans="12:12" x14ac:dyDescent="0.2">
      <c r="L2689"/>
    </row>
    <row r="2690" spans="12:12" x14ac:dyDescent="0.2">
      <c r="L2690"/>
    </row>
    <row r="2691" spans="12:12" x14ac:dyDescent="0.2">
      <c r="L2691"/>
    </row>
    <row r="2692" spans="12:12" x14ac:dyDescent="0.2">
      <c r="L2692"/>
    </row>
    <row r="2693" spans="12:12" x14ac:dyDescent="0.2">
      <c r="L2693"/>
    </row>
    <row r="2694" spans="12:12" x14ac:dyDescent="0.2">
      <c r="L2694"/>
    </row>
    <row r="2695" spans="12:12" x14ac:dyDescent="0.2">
      <c r="L2695"/>
    </row>
    <row r="2696" spans="12:12" x14ac:dyDescent="0.2">
      <c r="L2696"/>
    </row>
    <row r="2697" spans="12:12" x14ac:dyDescent="0.2">
      <c r="L2697"/>
    </row>
    <row r="2698" spans="12:12" x14ac:dyDescent="0.2">
      <c r="L2698"/>
    </row>
    <row r="2699" spans="12:12" x14ac:dyDescent="0.2">
      <c r="L2699"/>
    </row>
    <row r="2700" spans="12:12" x14ac:dyDescent="0.2">
      <c r="L2700"/>
    </row>
    <row r="2701" spans="12:12" x14ac:dyDescent="0.2">
      <c r="L2701"/>
    </row>
    <row r="2702" spans="12:12" x14ac:dyDescent="0.2">
      <c r="L2702"/>
    </row>
    <row r="2703" spans="12:12" x14ac:dyDescent="0.2">
      <c r="L2703"/>
    </row>
    <row r="2704" spans="12:12" x14ac:dyDescent="0.2">
      <c r="L2704"/>
    </row>
    <row r="2705" spans="12:12" x14ac:dyDescent="0.2">
      <c r="L2705"/>
    </row>
    <row r="2706" spans="12:12" x14ac:dyDescent="0.2">
      <c r="L2706"/>
    </row>
    <row r="2707" spans="12:12" x14ac:dyDescent="0.2">
      <c r="L2707"/>
    </row>
    <row r="2708" spans="12:12" x14ac:dyDescent="0.2">
      <c r="L2708"/>
    </row>
    <row r="2709" spans="12:12" x14ac:dyDescent="0.2">
      <c r="L2709"/>
    </row>
    <row r="2710" spans="12:12" x14ac:dyDescent="0.2">
      <c r="L2710"/>
    </row>
    <row r="2711" spans="12:12" x14ac:dyDescent="0.2">
      <c r="L2711"/>
    </row>
    <row r="2712" spans="12:12" x14ac:dyDescent="0.2">
      <c r="L2712"/>
    </row>
    <row r="2713" spans="12:12" x14ac:dyDescent="0.2">
      <c r="L2713"/>
    </row>
    <row r="2714" spans="12:12" x14ac:dyDescent="0.2">
      <c r="L2714"/>
    </row>
    <row r="2715" spans="12:12" x14ac:dyDescent="0.2">
      <c r="L2715"/>
    </row>
    <row r="2716" spans="12:12" x14ac:dyDescent="0.2">
      <c r="L2716"/>
    </row>
    <row r="2717" spans="12:12" x14ac:dyDescent="0.2">
      <c r="L2717"/>
    </row>
    <row r="2718" spans="12:12" x14ac:dyDescent="0.2">
      <c r="L2718"/>
    </row>
    <row r="2719" spans="12:12" x14ac:dyDescent="0.2">
      <c r="L2719"/>
    </row>
    <row r="2720" spans="12:12" x14ac:dyDescent="0.2">
      <c r="L2720"/>
    </row>
    <row r="2721" spans="12:12" x14ac:dyDescent="0.2">
      <c r="L2721"/>
    </row>
    <row r="2722" spans="12:12" x14ac:dyDescent="0.2">
      <c r="L2722"/>
    </row>
    <row r="2723" spans="12:12" x14ac:dyDescent="0.2">
      <c r="L2723"/>
    </row>
    <row r="2724" spans="12:12" x14ac:dyDescent="0.2">
      <c r="L2724"/>
    </row>
    <row r="2725" spans="12:12" x14ac:dyDescent="0.2">
      <c r="L2725"/>
    </row>
    <row r="2726" spans="12:12" x14ac:dyDescent="0.2">
      <c r="L2726"/>
    </row>
    <row r="2727" spans="12:12" x14ac:dyDescent="0.2">
      <c r="L2727"/>
    </row>
    <row r="2728" spans="12:12" x14ac:dyDescent="0.2">
      <c r="L2728"/>
    </row>
    <row r="2729" spans="12:12" x14ac:dyDescent="0.2">
      <c r="L2729"/>
    </row>
    <row r="2730" spans="12:12" x14ac:dyDescent="0.2">
      <c r="L2730"/>
    </row>
    <row r="2731" spans="12:12" x14ac:dyDescent="0.2">
      <c r="L2731"/>
    </row>
    <row r="2732" spans="12:12" x14ac:dyDescent="0.2">
      <c r="L2732"/>
    </row>
    <row r="2733" spans="12:12" x14ac:dyDescent="0.2">
      <c r="L2733"/>
    </row>
    <row r="2734" spans="12:12" x14ac:dyDescent="0.2">
      <c r="L2734"/>
    </row>
    <row r="2735" spans="12:12" x14ac:dyDescent="0.2">
      <c r="L2735"/>
    </row>
    <row r="2736" spans="12:12" x14ac:dyDescent="0.2">
      <c r="L2736"/>
    </row>
    <row r="2737" spans="12:12" x14ac:dyDescent="0.2">
      <c r="L2737"/>
    </row>
    <row r="2738" spans="12:12" x14ac:dyDescent="0.2">
      <c r="L2738"/>
    </row>
    <row r="2739" spans="12:12" x14ac:dyDescent="0.2">
      <c r="L2739"/>
    </row>
    <row r="2740" spans="12:12" x14ac:dyDescent="0.2">
      <c r="L2740"/>
    </row>
    <row r="2741" spans="12:12" x14ac:dyDescent="0.2">
      <c r="L2741"/>
    </row>
    <row r="2742" spans="12:12" x14ac:dyDescent="0.2">
      <c r="L2742"/>
    </row>
    <row r="2743" spans="12:12" x14ac:dyDescent="0.2">
      <c r="L2743"/>
    </row>
    <row r="2744" spans="12:12" x14ac:dyDescent="0.2">
      <c r="L2744"/>
    </row>
    <row r="2745" spans="12:12" x14ac:dyDescent="0.2">
      <c r="L2745"/>
    </row>
    <row r="2746" spans="12:12" x14ac:dyDescent="0.2">
      <c r="L2746"/>
    </row>
    <row r="2747" spans="12:12" x14ac:dyDescent="0.2">
      <c r="L2747"/>
    </row>
    <row r="2748" spans="12:12" x14ac:dyDescent="0.2">
      <c r="L2748"/>
    </row>
    <row r="2749" spans="12:12" x14ac:dyDescent="0.2">
      <c r="L2749"/>
    </row>
    <row r="2750" spans="12:12" x14ac:dyDescent="0.2">
      <c r="L2750"/>
    </row>
    <row r="2751" spans="12:12" x14ac:dyDescent="0.2">
      <c r="L2751"/>
    </row>
    <row r="2752" spans="12:12" x14ac:dyDescent="0.2">
      <c r="L2752"/>
    </row>
    <row r="2753" spans="12:12" x14ac:dyDescent="0.2">
      <c r="L2753"/>
    </row>
    <row r="2754" spans="12:12" x14ac:dyDescent="0.2">
      <c r="L2754"/>
    </row>
    <row r="2755" spans="12:12" x14ac:dyDescent="0.2">
      <c r="L2755"/>
    </row>
    <row r="2756" spans="12:12" x14ac:dyDescent="0.2">
      <c r="L2756"/>
    </row>
    <row r="2757" spans="12:12" x14ac:dyDescent="0.2">
      <c r="L2757"/>
    </row>
    <row r="2758" spans="12:12" x14ac:dyDescent="0.2">
      <c r="L2758"/>
    </row>
    <row r="2759" spans="12:12" x14ac:dyDescent="0.2">
      <c r="L2759"/>
    </row>
    <row r="2760" spans="12:12" x14ac:dyDescent="0.2">
      <c r="L2760"/>
    </row>
    <row r="2761" spans="12:12" x14ac:dyDescent="0.2">
      <c r="L2761"/>
    </row>
    <row r="2762" spans="12:12" x14ac:dyDescent="0.2">
      <c r="L2762"/>
    </row>
    <row r="2763" spans="12:12" x14ac:dyDescent="0.2">
      <c r="L2763"/>
    </row>
    <row r="2764" spans="12:12" x14ac:dyDescent="0.2">
      <c r="L2764"/>
    </row>
    <row r="2765" spans="12:12" x14ac:dyDescent="0.2">
      <c r="L2765"/>
    </row>
    <row r="2766" spans="12:12" x14ac:dyDescent="0.2">
      <c r="L2766"/>
    </row>
    <row r="2767" spans="12:12" x14ac:dyDescent="0.2">
      <c r="L2767"/>
    </row>
    <row r="2768" spans="12:12" x14ac:dyDescent="0.2">
      <c r="L2768"/>
    </row>
    <row r="2769" spans="12:12" x14ac:dyDescent="0.2">
      <c r="L2769"/>
    </row>
    <row r="2770" spans="12:12" x14ac:dyDescent="0.2">
      <c r="L2770"/>
    </row>
    <row r="2771" spans="12:12" x14ac:dyDescent="0.2">
      <c r="L2771"/>
    </row>
    <row r="2772" spans="12:12" x14ac:dyDescent="0.2">
      <c r="L2772"/>
    </row>
    <row r="2773" spans="12:12" x14ac:dyDescent="0.2">
      <c r="L2773"/>
    </row>
    <row r="2774" spans="12:12" x14ac:dyDescent="0.2">
      <c r="L2774"/>
    </row>
    <row r="2775" spans="12:12" x14ac:dyDescent="0.2">
      <c r="L2775"/>
    </row>
    <row r="2776" spans="12:12" x14ac:dyDescent="0.2">
      <c r="L2776"/>
    </row>
    <row r="2777" spans="12:12" x14ac:dyDescent="0.2">
      <c r="L2777"/>
    </row>
    <row r="2778" spans="12:12" x14ac:dyDescent="0.2">
      <c r="L2778"/>
    </row>
    <row r="2779" spans="12:12" x14ac:dyDescent="0.2">
      <c r="L2779"/>
    </row>
    <row r="2780" spans="12:12" x14ac:dyDescent="0.2">
      <c r="L2780"/>
    </row>
    <row r="2781" spans="12:12" x14ac:dyDescent="0.2">
      <c r="L2781"/>
    </row>
    <row r="2782" spans="12:12" x14ac:dyDescent="0.2">
      <c r="L2782"/>
    </row>
    <row r="2783" spans="12:12" x14ac:dyDescent="0.2">
      <c r="L2783"/>
    </row>
    <row r="2784" spans="12:12" x14ac:dyDescent="0.2">
      <c r="L2784"/>
    </row>
    <row r="2785" spans="12:12" x14ac:dyDescent="0.2">
      <c r="L2785"/>
    </row>
    <row r="2786" spans="12:12" x14ac:dyDescent="0.2">
      <c r="L2786"/>
    </row>
    <row r="2787" spans="12:12" x14ac:dyDescent="0.2">
      <c r="L2787"/>
    </row>
    <row r="2788" spans="12:12" x14ac:dyDescent="0.2">
      <c r="L2788"/>
    </row>
    <row r="2789" spans="12:12" x14ac:dyDescent="0.2">
      <c r="L2789"/>
    </row>
    <row r="2790" spans="12:12" x14ac:dyDescent="0.2">
      <c r="L2790"/>
    </row>
    <row r="2791" spans="12:12" x14ac:dyDescent="0.2">
      <c r="L2791"/>
    </row>
    <row r="2792" spans="12:12" x14ac:dyDescent="0.2">
      <c r="L2792"/>
    </row>
    <row r="2793" spans="12:12" x14ac:dyDescent="0.2">
      <c r="L2793"/>
    </row>
    <row r="2794" spans="12:12" x14ac:dyDescent="0.2">
      <c r="L2794"/>
    </row>
    <row r="2795" spans="12:12" x14ac:dyDescent="0.2">
      <c r="L2795"/>
    </row>
    <row r="2796" spans="12:12" x14ac:dyDescent="0.2">
      <c r="L2796"/>
    </row>
    <row r="2797" spans="12:12" x14ac:dyDescent="0.2">
      <c r="L2797"/>
    </row>
    <row r="2798" spans="12:12" x14ac:dyDescent="0.2">
      <c r="L2798"/>
    </row>
    <row r="2799" spans="12:12" x14ac:dyDescent="0.2">
      <c r="L2799"/>
    </row>
    <row r="2800" spans="12:12" x14ac:dyDescent="0.2">
      <c r="L2800"/>
    </row>
    <row r="2801" spans="12:12" x14ac:dyDescent="0.2">
      <c r="L2801"/>
    </row>
    <row r="2802" spans="12:12" x14ac:dyDescent="0.2">
      <c r="L2802"/>
    </row>
    <row r="2803" spans="12:12" x14ac:dyDescent="0.2">
      <c r="L2803"/>
    </row>
    <row r="2804" spans="12:12" x14ac:dyDescent="0.2">
      <c r="L2804"/>
    </row>
    <row r="2805" spans="12:12" x14ac:dyDescent="0.2">
      <c r="L2805"/>
    </row>
    <row r="2806" spans="12:12" x14ac:dyDescent="0.2">
      <c r="L2806"/>
    </row>
    <row r="2807" spans="12:12" x14ac:dyDescent="0.2">
      <c r="L2807"/>
    </row>
    <row r="2808" spans="12:12" x14ac:dyDescent="0.2">
      <c r="L2808"/>
    </row>
    <row r="2809" spans="12:12" x14ac:dyDescent="0.2">
      <c r="L2809"/>
    </row>
    <row r="2810" spans="12:12" x14ac:dyDescent="0.2">
      <c r="L2810"/>
    </row>
    <row r="2811" spans="12:12" x14ac:dyDescent="0.2">
      <c r="L2811"/>
    </row>
    <row r="2812" spans="12:12" x14ac:dyDescent="0.2">
      <c r="L2812"/>
    </row>
    <row r="2813" spans="12:12" x14ac:dyDescent="0.2">
      <c r="L2813"/>
    </row>
    <row r="2814" spans="12:12" x14ac:dyDescent="0.2">
      <c r="L2814"/>
    </row>
    <row r="2815" spans="12:12" x14ac:dyDescent="0.2">
      <c r="L2815"/>
    </row>
    <row r="2816" spans="12:12" x14ac:dyDescent="0.2">
      <c r="L2816"/>
    </row>
    <row r="2817" spans="12:12" x14ac:dyDescent="0.2">
      <c r="L2817"/>
    </row>
    <row r="2818" spans="12:12" x14ac:dyDescent="0.2">
      <c r="L2818"/>
    </row>
    <row r="2819" spans="12:12" x14ac:dyDescent="0.2">
      <c r="L2819"/>
    </row>
    <row r="2820" spans="12:12" x14ac:dyDescent="0.2">
      <c r="L2820"/>
    </row>
    <row r="2821" spans="12:12" x14ac:dyDescent="0.2">
      <c r="L2821"/>
    </row>
    <row r="2822" spans="12:12" x14ac:dyDescent="0.2">
      <c r="L2822"/>
    </row>
    <row r="2823" spans="12:12" x14ac:dyDescent="0.2">
      <c r="L2823"/>
    </row>
    <row r="2824" spans="12:12" x14ac:dyDescent="0.2">
      <c r="L2824"/>
    </row>
    <row r="2825" spans="12:12" x14ac:dyDescent="0.2">
      <c r="L2825"/>
    </row>
    <row r="2826" spans="12:12" x14ac:dyDescent="0.2">
      <c r="L2826"/>
    </row>
    <row r="2827" spans="12:12" x14ac:dyDescent="0.2">
      <c r="L2827"/>
    </row>
    <row r="2828" spans="12:12" x14ac:dyDescent="0.2">
      <c r="L2828"/>
    </row>
    <row r="2829" spans="12:12" x14ac:dyDescent="0.2">
      <c r="L2829"/>
    </row>
    <row r="2830" spans="12:12" x14ac:dyDescent="0.2">
      <c r="L2830"/>
    </row>
    <row r="2831" spans="12:12" x14ac:dyDescent="0.2">
      <c r="L2831"/>
    </row>
    <row r="2832" spans="12:12" x14ac:dyDescent="0.2">
      <c r="L2832"/>
    </row>
    <row r="2833" spans="12:12" x14ac:dyDescent="0.2">
      <c r="L2833"/>
    </row>
    <row r="2834" spans="12:12" x14ac:dyDescent="0.2">
      <c r="L2834"/>
    </row>
    <row r="2835" spans="12:12" x14ac:dyDescent="0.2">
      <c r="L2835"/>
    </row>
    <row r="2836" spans="12:12" x14ac:dyDescent="0.2">
      <c r="L2836"/>
    </row>
    <row r="2837" spans="12:12" x14ac:dyDescent="0.2">
      <c r="L2837"/>
    </row>
    <row r="2838" spans="12:12" x14ac:dyDescent="0.2">
      <c r="L2838"/>
    </row>
    <row r="2839" spans="12:12" x14ac:dyDescent="0.2">
      <c r="L2839"/>
    </row>
    <row r="2840" spans="12:12" x14ac:dyDescent="0.2">
      <c r="L2840"/>
    </row>
    <row r="2841" spans="12:12" x14ac:dyDescent="0.2">
      <c r="L2841"/>
    </row>
    <row r="2842" spans="12:12" x14ac:dyDescent="0.2">
      <c r="L2842"/>
    </row>
    <row r="2843" spans="12:12" x14ac:dyDescent="0.2">
      <c r="L2843"/>
    </row>
    <row r="2844" spans="12:12" x14ac:dyDescent="0.2">
      <c r="L2844"/>
    </row>
    <row r="2845" spans="12:12" x14ac:dyDescent="0.2">
      <c r="L2845"/>
    </row>
    <row r="2846" spans="12:12" x14ac:dyDescent="0.2">
      <c r="L2846"/>
    </row>
    <row r="2847" spans="12:12" x14ac:dyDescent="0.2">
      <c r="L2847"/>
    </row>
    <row r="2848" spans="12:12" x14ac:dyDescent="0.2">
      <c r="L2848"/>
    </row>
    <row r="2849" spans="12:12" x14ac:dyDescent="0.2">
      <c r="L2849"/>
    </row>
    <row r="2850" spans="12:12" x14ac:dyDescent="0.2">
      <c r="L2850"/>
    </row>
    <row r="2851" spans="12:12" x14ac:dyDescent="0.2">
      <c r="L2851"/>
    </row>
    <row r="2852" spans="12:12" x14ac:dyDescent="0.2">
      <c r="L2852"/>
    </row>
    <row r="2853" spans="12:12" x14ac:dyDescent="0.2">
      <c r="L2853"/>
    </row>
    <row r="2854" spans="12:12" x14ac:dyDescent="0.2">
      <c r="L2854"/>
    </row>
    <row r="2855" spans="12:12" x14ac:dyDescent="0.2">
      <c r="L2855"/>
    </row>
    <row r="2856" spans="12:12" x14ac:dyDescent="0.2">
      <c r="L2856"/>
    </row>
    <row r="2857" spans="12:12" x14ac:dyDescent="0.2">
      <c r="L2857"/>
    </row>
    <row r="2858" spans="12:12" x14ac:dyDescent="0.2">
      <c r="L2858"/>
    </row>
    <row r="2859" spans="12:12" x14ac:dyDescent="0.2">
      <c r="L2859"/>
    </row>
    <row r="2860" spans="12:12" x14ac:dyDescent="0.2">
      <c r="L2860"/>
    </row>
    <row r="2861" spans="12:12" x14ac:dyDescent="0.2">
      <c r="L2861"/>
    </row>
    <row r="2862" spans="12:12" x14ac:dyDescent="0.2">
      <c r="L2862"/>
    </row>
    <row r="2863" spans="12:12" x14ac:dyDescent="0.2">
      <c r="L2863"/>
    </row>
    <row r="2864" spans="12:12" x14ac:dyDescent="0.2">
      <c r="L2864"/>
    </row>
    <row r="2865" spans="12:12" x14ac:dyDescent="0.2">
      <c r="L2865"/>
    </row>
    <row r="2866" spans="12:12" x14ac:dyDescent="0.2">
      <c r="L2866"/>
    </row>
    <row r="2867" spans="12:12" x14ac:dyDescent="0.2">
      <c r="L2867"/>
    </row>
    <row r="2868" spans="12:12" x14ac:dyDescent="0.2">
      <c r="L2868"/>
    </row>
    <row r="2869" spans="12:12" x14ac:dyDescent="0.2">
      <c r="L2869"/>
    </row>
    <row r="2870" spans="12:12" x14ac:dyDescent="0.2">
      <c r="L2870"/>
    </row>
    <row r="2871" spans="12:12" x14ac:dyDescent="0.2">
      <c r="L2871"/>
    </row>
    <row r="2872" spans="12:12" x14ac:dyDescent="0.2">
      <c r="L2872"/>
    </row>
    <row r="2873" spans="12:12" x14ac:dyDescent="0.2">
      <c r="L2873"/>
    </row>
    <row r="2874" spans="12:12" x14ac:dyDescent="0.2">
      <c r="L2874"/>
    </row>
    <row r="2875" spans="12:12" x14ac:dyDescent="0.2">
      <c r="L2875"/>
    </row>
    <row r="2876" spans="12:12" x14ac:dyDescent="0.2">
      <c r="L2876"/>
    </row>
    <row r="2877" spans="12:12" x14ac:dyDescent="0.2">
      <c r="L2877"/>
    </row>
    <row r="2878" spans="12:12" x14ac:dyDescent="0.2">
      <c r="L2878"/>
    </row>
    <row r="2879" spans="12:12" x14ac:dyDescent="0.2">
      <c r="L2879"/>
    </row>
    <row r="2880" spans="12:12" x14ac:dyDescent="0.2">
      <c r="L2880"/>
    </row>
    <row r="2881" spans="12:12" x14ac:dyDescent="0.2">
      <c r="L2881"/>
    </row>
    <row r="2882" spans="12:12" x14ac:dyDescent="0.2">
      <c r="L2882"/>
    </row>
    <row r="2883" spans="12:12" x14ac:dyDescent="0.2">
      <c r="L2883"/>
    </row>
    <row r="2884" spans="12:12" x14ac:dyDescent="0.2">
      <c r="L2884"/>
    </row>
    <row r="2885" spans="12:12" x14ac:dyDescent="0.2">
      <c r="L2885"/>
    </row>
    <row r="2886" spans="12:12" x14ac:dyDescent="0.2">
      <c r="L2886"/>
    </row>
    <row r="2887" spans="12:12" x14ac:dyDescent="0.2">
      <c r="L2887"/>
    </row>
    <row r="2888" spans="12:12" x14ac:dyDescent="0.2">
      <c r="L2888"/>
    </row>
    <row r="2889" spans="12:12" x14ac:dyDescent="0.2">
      <c r="L2889"/>
    </row>
    <row r="2890" spans="12:12" x14ac:dyDescent="0.2">
      <c r="L2890"/>
    </row>
    <row r="2891" spans="12:12" x14ac:dyDescent="0.2">
      <c r="L2891"/>
    </row>
    <row r="2892" spans="12:12" x14ac:dyDescent="0.2">
      <c r="L2892"/>
    </row>
    <row r="2893" spans="12:12" x14ac:dyDescent="0.2">
      <c r="L2893"/>
    </row>
    <row r="2894" spans="12:12" x14ac:dyDescent="0.2">
      <c r="L2894"/>
    </row>
    <row r="2895" spans="12:12" x14ac:dyDescent="0.2">
      <c r="L2895"/>
    </row>
    <row r="2896" spans="12:12" x14ac:dyDescent="0.2">
      <c r="L2896"/>
    </row>
    <row r="2897" spans="12:12" x14ac:dyDescent="0.2">
      <c r="L2897"/>
    </row>
    <row r="2898" spans="12:12" x14ac:dyDescent="0.2">
      <c r="L2898"/>
    </row>
    <row r="2899" spans="12:12" x14ac:dyDescent="0.2">
      <c r="L2899"/>
    </row>
    <row r="2900" spans="12:12" x14ac:dyDescent="0.2">
      <c r="L2900"/>
    </row>
    <row r="2901" spans="12:12" x14ac:dyDescent="0.2">
      <c r="L2901"/>
    </row>
    <row r="2902" spans="12:12" x14ac:dyDescent="0.2">
      <c r="L2902"/>
    </row>
    <row r="2903" spans="12:12" x14ac:dyDescent="0.2">
      <c r="L2903"/>
    </row>
    <row r="2904" spans="12:12" x14ac:dyDescent="0.2">
      <c r="L2904"/>
    </row>
    <row r="2905" spans="12:12" x14ac:dyDescent="0.2">
      <c r="L2905"/>
    </row>
    <row r="2906" spans="12:12" x14ac:dyDescent="0.2">
      <c r="L2906"/>
    </row>
    <row r="2907" spans="12:12" x14ac:dyDescent="0.2">
      <c r="L2907"/>
    </row>
    <row r="2908" spans="12:12" x14ac:dyDescent="0.2">
      <c r="L2908"/>
    </row>
    <row r="2909" spans="12:12" x14ac:dyDescent="0.2">
      <c r="L2909"/>
    </row>
    <row r="2910" spans="12:12" x14ac:dyDescent="0.2">
      <c r="L2910"/>
    </row>
    <row r="2911" spans="12:12" x14ac:dyDescent="0.2">
      <c r="L2911"/>
    </row>
    <row r="2912" spans="12:12" x14ac:dyDescent="0.2">
      <c r="L2912"/>
    </row>
    <row r="2913" spans="12:12" x14ac:dyDescent="0.2">
      <c r="L2913"/>
    </row>
    <row r="2914" spans="12:12" x14ac:dyDescent="0.2">
      <c r="L2914"/>
    </row>
    <row r="2915" spans="12:12" x14ac:dyDescent="0.2">
      <c r="L2915"/>
    </row>
    <row r="2916" spans="12:12" x14ac:dyDescent="0.2">
      <c r="L2916"/>
    </row>
    <row r="2917" spans="12:12" x14ac:dyDescent="0.2">
      <c r="L2917"/>
    </row>
    <row r="2918" spans="12:12" x14ac:dyDescent="0.2">
      <c r="L2918"/>
    </row>
    <row r="2919" spans="12:12" x14ac:dyDescent="0.2">
      <c r="L2919"/>
    </row>
    <row r="2920" spans="12:12" x14ac:dyDescent="0.2">
      <c r="L2920"/>
    </row>
    <row r="2921" spans="12:12" x14ac:dyDescent="0.2">
      <c r="L2921"/>
    </row>
    <row r="2922" spans="12:12" x14ac:dyDescent="0.2">
      <c r="L2922"/>
    </row>
    <row r="2923" spans="12:12" x14ac:dyDescent="0.2">
      <c r="L2923"/>
    </row>
    <row r="2924" spans="12:12" x14ac:dyDescent="0.2">
      <c r="L2924"/>
    </row>
    <row r="2925" spans="12:12" x14ac:dyDescent="0.2">
      <c r="L2925"/>
    </row>
    <row r="2926" spans="12:12" x14ac:dyDescent="0.2">
      <c r="L2926"/>
    </row>
    <row r="2927" spans="12:12" x14ac:dyDescent="0.2">
      <c r="L2927"/>
    </row>
    <row r="2928" spans="12:12" x14ac:dyDescent="0.2">
      <c r="L2928"/>
    </row>
    <row r="2929" spans="12:12" x14ac:dyDescent="0.2">
      <c r="L2929"/>
    </row>
    <row r="2930" spans="12:12" x14ac:dyDescent="0.2">
      <c r="L2930"/>
    </row>
    <row r="2931" spans="12:12" x14ac:dyDescent="0.2">
      <c r="L2931"/>
    </row>
    <row r="2932" spans="12:12" x14ac:dyDescent="0.2">
      <c r="L2932"/>
    </row>
    <row r="2933" spans="12:12" x14ac:dyDescent="0.2">
      <c r="L2933"/>
    </row>
    <row r="2934" spans="12:12" x14ac:dyDescent="0.2">
      <c r="L2934"/>
    </row>
    <row r="2935" spans="12:12" x14ac:dyDescent="0.2">
      <c r="L2935"/>
    </row>
    <row r="2936" spans="12:12" x14ac:dyDescent="0.2">
      <c r="L2936"/>
    </row>
    <row r="2937" spans="12:12" x14ac:dyDescent="0.2">
      <c r="L2937"/>
    </row>
    <row r="2938" spans="12:12" x14ac:dyDescent="0.2">
      <c r="L2938"/>
    </row>
    <row r="2939" spans="12:12" x14ac:dyDescent="0.2">
      <c r="L2939"/>
    </row>
    <row r="2940" spans="12:12" x14ac:dyDescent="0.2">
      <c r="L2940"/>
    </row>
    <row r="2941" spans="12:12" x14ac:dyDescent="0.2">
      <c r="L2941"/>
    </row>
    <row r="2942" spans="12:12" x14ac:dyDescent="0.2">
      <c r="L2942"/>
    </row>
    <row r="2943" spans="12:12" x14ac:dyDescent="0.2">
      <c r="L2943"/>
    </row>
    <row r="2944" spans="12:12" x14ac:dyDescent="0.2">
      <c r="L2944"/>
    </row>
    <row r="2945" spans="12:12" x14ac:dyDescent="0.2">
      <c r="L2945"/>
    </row>
    <row r="2946" spans="12:12" x14ac:dyDescent="0.2">
      <c r="L2946"/>
    </row>
    <row r="2947" spans="12:12" x14ac:dyDescent="0.2">
      <c r="L2947"/>
    </row>
    <row r="2948" spans="12:12" x14ac:dyDescent="0.2">
      <c r="L2948"/>
    </row>
    <row r="2949" spans="12:12" x14ac:dyDescent="0.2">
      <c r="L2949"/>
    </row>
    <row r="2950" spans="12:12" x14ac:dyDescent="0.2">
      <c r="L2950"/>
    </row>
    <row r="2951" spans="12:12" x14ac:dyDescent="0.2">
      <c r="L2951"/>
    </row>
    <row r="2952" spans="12:12" x14ac:dyDescent="0.2">
      <c r="L2952"/>
    </row>
    <row r="2953" spans="12:12" x14ac:dyDescent="0.2">
      <c r="L2953"/>
    </row>
    <row r="2954" spans="12:12" x14ac:dyDescent="0.2">
      <c r="L2954"/>
    </row>
    <row r="2955" spans="12:12" x14ac:dyDescent="0.2">
      <c r="L2955"/>
    </row>
    <row r="2956" spans="12:12" x14ac:dyDescent="0.2">
      <c r="L2956"/>
    </row>
    <row r="2957" spans="12:12" x14ac:dyDescent="0.2">
      <c r="L2957"/>
    </row>
    <row r="2958" spans="12:12" x14ac:dyDescent="0.2">
      <c r="L2958"/>
    </row>
    <row r="2959" spans="12:12" x14ac:dyDescent="0.2">
      <c r="L2959"/>
    </row>
    <row r="2960" spans="12:12" x14ac:dyDescent="0.2">
      <c r="L2960"/>
    </row>
    <row r="2961" spans="12:12" x14ac:dyDescent="0.2">
      <c r="L2961"/>
    </row>
    <row r="2962" spans="12:12" x14ac:dyDescent="0.2">
      <c r="L2962"/>
    </row>
    <row r="2963" spans="12:12" x14ac:dyDescent="0.2">
      <c r="L2963"/>
    </row>
    <row r="2964" spans="12:12" x14ac:dyDescent="0.2">
      <c r="L2964"/>
    </row>
    <row r="2965" spans="12:12" x14ac:dyDescent="0.2">
      <c r="L2965"/>
    </row>
    <row r="2966" spans="12:12" x14ac:dyDescent="0.2">
      <c r="L2966"/>
    </row>
    <row r="2967" spans="12:12" x14ac:dyDescent="0.2">
      <c r="L2967"/>
    </row>
    <row r="2968" spans="12:12" x14ac:dyDescent="0.2">
      <c r="L2968"/>
    </row>
    <row r="2969" spans="12:12" x14ac:dyDescent="0.2">
      <c r="L2969"/>
    </row>
    <row r="2970" spans="12:12" x14ac:dyDescent="0.2">
      <c r="L2970"/>
    </row>
    <row r="2971" spans="12:12" x14ac:dyDescent="0.2">
      <c r="L2971"/>
    </row>
    <row r="2972" spans="12:12" x14ac:dyDescent="0.2">
      <c r="L2972"/>
    </row>
    <row r="2973" spans="12:12" x14ac:dyDescent="0.2">
      <c r="L2973"/>
    </row>
    <row r="2974" spans="12:12" x14ac:dyDescent="0.2">
      <c r="L2974"/>
    </row>
    <row r="2975" spans="12:12" x14ac:dyDescent="0.2">
      <c r="L2975"/>
    </row>
    <row r="2976" spans="12:12" x14ac:dyDescent="0.2">
      <c r="L2976"/>
    </row>
    <row r="2977" spans="12:12" x14ac:dyDescent="0.2">
      <c r="L2977"/>
    </row>
    <row r="2978" spans="12:12" x14ac:dyDescent="0.2">
      <c r="L2978"/>
    </row>
    <row r="2979" spans="12:12" x14ac:dyDescent="0.2">
      <c r="L2979"/>
    </row>
    <row r="2980" spans="12:12" x14ac:dyDescent="0.2">
      <c r="L2980"/>
    </row>
    <row r="2981" spans="12:12" x14ac:dyDescent="0.2">
      <c r="L2981"/>
    </row>
    <row r="2982" spans="12:12" x14ac:dyDescent="0.2">
      <c r="L2982"/>
    </row>
    <row r="2983" spans="12:12" x14ac:dyDescent="0.2">
      <c r="L2983"/>
    </row>
    <row r="2984" spans="12:12" x14ac:dyDescent="0.2">
      <c r="L2984"/>
    </row>
    <row r="2985" spans="12:12" x14ac:dyDescent="0.2">
      <c r="L2985"/>
    </row>
    <row r="2986" spans="12:12" x14ac:dyDescent="0.2">
      <c r="L2986"/>
    </row>
    <row r="2987" spans="12:12" x14ac:dyDescent="0.2">
      <c r="L2987"/>
    </row>
    <row r="2988" spans="12:12" x14ac:dyDescent="0.2">
      <c r="L2988"/>
    </row>
    <row r="2989" spans="12:12" x14ac:dyDescent="0.2">
      <c r="L2989"/>
    </row>
    <row r="2990" spans="12:12" x14ac:dyDescent="0.2">
      <c r="L2990"/>
    </row>
    <row r="2991" spans="12:12" x14ac:dyDescent="0.2">
      <c r="L2991"/>
    </row>
    <row r="2992" spans="12:12" x14ac:dyDescent="0.2">
      <c r="L2992"/>
    </row>
    <row r="2993" spans="12:12" x14ac:dyDescent="0.2">
      <c r="L2993"/>
    </row>
    <row r="2994" spans="12:12" x14ac:dyDescent="0.2">
      <c r="L2994"/>
    </row>
    <row r="2995" spans="12:12" x14ac:dyDescent="0.2">
      <c r="L2995"/>
    </row>
    <row r="2996" spans="12:12" x14ac:dyDescent="0.2">
      <c r="L2996"/>
    </row>
    <row r="2997" spans="12:12" x14ac:dyDescent="0.2">
      <c r="L2997"/>
    </row>
    <row r="2998" spans="12:12" x14ac:dyDescent="0.2">
      <c r="L2998"/>
    </row>
    <row r="2999" spans="12:12" x14ac:dyDescent="0.2">
      <c r="L2999"/>
    </row>
    <row r="3000" spans="12:12" x14ac:dyDescent="0.2">
      <c r="L3000"/>
    </row>
    <row r="3001" spans="12:12" x14ac:dyDescent="0.2">
      <c r="L3001"/>
    </row>
    <row r="3002" spans="12:12" x14ac:dyDescent="0.2">
      <c r="L3002"/>
    </row>
    <row r="3003" spans="12:12" x14ac:dyDescent="0.2">
      <c r="L3003"/>
    </row>
    <row r="3004" spans="12:12" x14ac:dyDescent="0.2">
      <c r="L3004"/>
    </row>
    <row r="3005" spans="12:12" x14ac:dyDescent="0.2">
      <c r="L3005"/>
    </row>
    <row r="3006" spans="12:12" x14ac:dyDescent="0.2">
      <c r="L3006"/>
    </row>
    <row r="3007" spans="12:12" x14ac:dyDescent="0.2">
      <c r="L3007"/>
    </row>
    <row r="3008" spans="12:12" x14ac:dyDescent="0.2">
      <c r="L3008"/>
    </row>
    <row r="3009" spans="12:12" x14ac:dyDescent="0.2">
      <c r="L3009"/>
    </row>
    <row r="3010" spans="12:12" x14ac:dyDescent="0.2">
      <c r="L3010"/>
    </row>
    <row r="3011" spans="12:12" x14ac:dyDescent="0.2">
      <c r="L3011"/>
    </row>
    <row r="3012" spans="12:12" x14ac:dyDescent="0.2">
      <c r="L3012"/>
    </row>
    <row r="3013" spans="12:12" x14ac:dyDescent="0.2">
      <c r="L3013"/>
    </row>
    <row r="3014" spans="12:12" x14ac:dyDescent="0.2">
      <c r="L3014"/>
    </row>
    <row r="3015" spans="12:12" x14ac:dyDescent="0.2">
      <c r="L3015"/>
    </row>
    <row r="3016" spans="12:12" x14ac:dyDescent="0.2">
      <c r="L3016"/>
    </row>
    <row r="3017" spans="12:12" x14ac:dyDescent="0.2">
      <c r="L3017"/>
    </row>
    <row r="3018" spans="12:12" x14ac:dyDescent="0.2">
      <c r="L3018"/>
    </row>
    <row r="3019" spans="12:12" x14ac:dyDescent="0.2">
      <c r="L3019"/>
    </row>
    <row r="3020" spans="12:12" x14ac:dyDescent="0.2">
      <c r="L3020"/>
    </row>
    <row r="3021" spans="12:12" x14ac:dyDescent="0.2">
      <c r="L3021"/>
    </row>
    <row r="3022" spans="12:12" x14ac:dyDescent="0.2">
      <c r="L3022"/>
    </row>
    <row r="3023" spans="12:12" x14ac:dyDescent="0.2">
      <c r="L3023"/>
    </row>
    <row r="3024" spans="12:12" x14ac:dyDescent="0.2">
      <c r="L3024"/>
    </row>
    <row r="3025" spans="12:12" x14ac:dyDescent="0.2">
      <c r="L3025"/>
    </row>
    <row r="3026" spans="12:12" x14ac:dyDescent="0.2">
      <c r="L3026"/>
    </row>
    <row r="3027" spans="12:12" x14ac:dyDescent="0.2">
      <c r="L3027"/>
    </row>
    <row r="3028" spans="12:12" x14ac:dyDescent="0.2">
      <c r="L3028"/>
    </row>
    <row r="3029" spans="12:12" x14ac:dyDescent="0.2">
      <c r="L3029"/>
    </row>
    <row r="3030" spans="12:12" x14ac:dyDescent="0.2">
      <c r="L3030"/>
    </row>
    <row r="3031" spans="12:12" x14ac:dyDescent="0.2">
      <c r="L3031"/>
    </row>
    <row r="3032" spans="12:12" x14ac:dyDescent="0.2">
      <c r="L3032"/>
    </row>
    <row r="3033" spans="12:12" x14ac:dyDescent="0.2">
      <c r="L3033"/>
    </row>
    <row r="3034" spans="12:12" x14ac:dyDescent="0.2">
      <c r="L3034"/>
    </row>
    <row r="3035" spans="12:12" x14ac:dyDescent="0.2">
      <c r="L3035"/>
    </row>
    <row r="3036" spans="12:12" x14ac:dyDescent="0.2">
      <c r="L3036"/>
    </row>
    <row r="3037" spans="12:12" x14ac:dyDescent="0.2">
      <c r="L3037"/>
    </row>
    <row r="3038" spans="12:12" x14ac:dyDescent="0.2">
      <c r="L3038"/>
    </row>
    <row r="3039" spans="12:12" x14ac:dyDescent="0.2">
      <c r="L3039"/>
    </row>
    <row r="3040" spans="12:12" x14ac:dyDescent="0.2">
      <c r="L3040"/>
    </row>
    <row r="3041" spans="12:12" x14ac:dyDescent="0.2">
      <c r="L3041"/>
    </row>
    <row r="3042" spans="12:12" x14ac:dyDescent="0.2">
      <c r="L3042"/>
    </row>
    <row r="3043" spans="12:12" x14ac:dyDescent="0.2">
      <c r="L3043"/>
    </row>
    <row r="3044" spans="12:12" x14ac:dyDescent="0.2">
      <c r="L3044"/>
    </row>
    <row r="3045" spans="12:12" x14ac:dyDescent="0.2">
      <c r="L3045"/>
    </row>
    <row r="3046" spans="12:12" x14ac:dyDescent="0.2">
      <c r="L3046"/>
    </row>
    <row r="3047" spans="12:12" x14ac:dyDescent="0.2">
      <c r="L3047"/>
    </row>
    <row r="3048" spans="12:12" x14ac:dyDescent="0.2">
      <c r="L3048"/>
    </row>
    <row r="3049" spans="12:12" x14ac:dyDescent="0.2">
      <c r="L3049"/>
    </row>
    <row r="3050" spans="12:12" x14ac:dyDescent="0.2">
      <c r="L3050"/>
    </row>
    <row r="3051" spans="12:12" x14ac:dyDescent="0.2">
      <c r="L3051"/>
    </row>
    <row r="3052" spans="12:12" x14ac:dyDescent="0.2">
      <c r="L3052"/>
    </row>
    <row r="3053" spans="12:12" x14ac:dyDescent="0.2">
      <c r="L3053"/>
    </row>
    <row r="3054" spans="12:12" x14ac:dyDescent="0.2">
      <c r="L3054"/>
    </row>
    <row r="3055" spans="12:12" x14ac:dyDescent="0.2">
      <c r="L3055"/>
    </row>
    <row r="3056" spans="12:12" x14ac:dyDescent="0.2">
      <c r="L3056"/>
    </row>
    <row r="3057" spans="12:12" x14ac:dyDescent="0.2">
      <c r="L3057"/>
    </row>
    <row r="3058" spans="12:12" x14ac:dyDescent="0.2">
      <c r="L3058"/>
    </row>
    <row r="3059" spans="12:12" x14ac:dyDescent="0.2">
      <c r="L3059"/>
    </row>
    <row r="3060" spans="12:12" x14ac:dyDescent="0.2">
      <c r="L3060"/>
    </row>
    <row r="3061" spans="12:12" x14ac:dyDescent="0.2">
      <c r="L3061"/>
    </row>
    <row r="3062" spans="12:12" x14ac:dyDescent="0.2">
      <c r="L3062"/>
    </row>
    <row r="3063" spans="12:12" x14ac:dyDescent="0.2">
      <c r="L3063"/>
    </row>
    <row r="3064" spans="12:12" x14ac:dyDescent="0.2">
      <c r="L3064"/>
    </row>
    <row r="3065" spans="12:12" x14ac:dyDescent="0.2">
      <c r="L3065"/>
    </row>
    <row r="3066" spans="12:12" x14ac:dyDescent="0.2">
      <c r="L3066"/>
    </row>
    <row r="3067" spans="12:12" x14ac:dyDescent="0.2">
      <c r="L3067"/>
    </row>
    <row r="3068" spans="12:12" x14ac:dyDescent="0.2">
      <c r="L3068"/>
    </row>
    <row r="3069" spans="12:12" x14ac:dyDescent="0.2">
      <c r="L3069"/>
    </row>
    <row r="3070" spans="12:12" x14ac:dyDescent="0.2">
      <c r="L3070"/>
    </row>
    <row r="3071" spans="12:12" x14ac:dyDescent="0.2">
      <c r="L3071"/>
    </row>
    <row r="3072" spans="12:12" x14ac:dyDescent="0.2">
      <c r="L3072"/>
    </row>
    <row r="3073" spans="12:12" x14ac:dyDescent="0.2">
      <c r="L3073"/>
    </row>
    <row r="3074" spans="12:12" x14ac:dyDescent="0.2">
      <c r="L3074"/>
    </row>
    <row r="3075" spans="12:12" x14ac:dyDescent="0.2">
      <c r="L3075"/>
    </row>
    <row r="3076" spans="12:12" x14ac:dyDescent="0.2">
      <c r="L3076"/>
    </row>
    <row r="3077" spans="12:12" x14ac:dyDescent="0.2">
      <c r="L3077"/>
    </row>
    <row r="3078" spans="12:12" x14ac:dyDescent="0.2">
      <c r="L3078"/>
    </row>
    <row r="3079" spans="12:12" x14ac:dyDescent="0.2">
      <c r="L3079"/>
    </row>
    <row r="3080" spans="12:12" x14ac:dyDescent="0.2">
      <c r="L3080"/>
    </row>
    <row r="3081" spans="12:12" x14ac:dyDescent="0.2">
      <c r="L3081"/>
    </row>
    <row r="3082" spans="12:12" x14ac:dyDescent="0.2">
      <c r="L3082"/>
    </row>
    <row r="3083" spans="12:12" x14ac:dyDescent="0.2">
      <c r="L3083"/>
    </row>
    <row r="3084" spans="12:12" x14ac:dyDescent="0.2">
      <c r="L3084"/>
    </row>
    <row r="3085" spans="12:12" x14ac:dyDescent="0.2">
      <c r="L3085"/>
    </row>
    <row r="3086" spans="12:12" x14ac:dyDescent="0.2">
      <c r="L3086"/>
    </row>
    <row r="3087" spans="12:12" x14ac:dyDescent="0.2">
      <c r="L3087"/>
    </row>
    <row r="3088" spans="12:12" x14ac:dyDescent="0.2">
      <c r="L3088"/>
    </row>
    <row r="3089" spans="12:12" x14ac:dyDescent="0.2">
      <c r="L3089"/>
    </row>
    <row r="3090" spans="12:12" x14ac:dyDescent="0.2">
      <c r="L3090"/>
    </row>
    <row r="3091" spans="12:12" x14ac:dyDescent="0.2">
      <c r="L3091"/>
    </row>
    <row r="3092" spans="12:12" x14ac:dyDescent="0.2">
      <c r="L3092"/>
    </row>
    <row r="3093" spans="12:12" x14ac:dyDescent="0.2">
      <c r="L3093"/>
    </row>
    <row r="3094" spans="12:12" x14ac:dyDescent="0.2">
      <c r="L3094"/>
    </row>
    <row r="3095" spans="12:12" x14ac:dyDescent="0.2">
      <c r="L3095"/>
    </row>
    <row r="3096" spans="12:12" x14ac:dyDescent="0.2">
      <c r="L3096"/>
    </row>
    <row r="3097" spans="12:12" x14ac:dyDescent="0.2">
      <c r="L3097"/>
    </row>
    <row r="3098" spans="12:12" x14ac:dyDescent="0.2">
      <c r="L3098"/>
    </row>
    <row r="3099" spans="12:12" x14ac:dyDescent="0.2">
      <c r="L3099"/>
    </row>
    <row r="3100" spans="12:12" x14ac:dyDescent="0.2">
      <c r="L3100"/>
    </row>
    <row r="3101" spans="12:12" x14ac:dyDescent="0.2">
      <c r="L3101"/>
    </row>
    <row r="3102" spans="12:12" x14ac:dyDescent="0.2">
      <c r="L3102"/>
    </row>
    <row r="3103" spans="12:12" x14ac:dyDescent="0.2">
      <c r="L3103"/>
    </row>
    <row r="3104" spans="12:12" x14ac:dyDescent="0.2">
      <c r="L3104"/>
    </row>
    <row r="3105" spans="12:12" x14ac:dyDescent="0.2">
      <c r="L3105"/>
    </row>
    <row r="3106" spans="12:12" x14ac:dyDescent="0.2">
      <c r="L3106"/>
    </row>
    <row r="3107" spans="12:12" x14ac:dyDescent="0.2">
      <c r="L3107"/>
    </row>
    <row r="3108" spans="12:12" x14ac:dyDescent="0.2">
      <c r="L3108"/>
    </row>
    <row r="3109" spans="12:12" x14ac:dyDescent="0.2">
      <c r="L3109"/>
    </row>
    <row r="3110" spans="12:12" x14ac:dyDescent="0.2">
      <c r="L3110"/>
    </row>
    <row r="3111" spans="12:12" x14ac:dyDescent="0.2">
      <c r="L3111"/>
    </row>
    <row r="3112" spans="12:12" x14ac:dyDescent="0.2">
      <c r="L3112"/>
    </row>
    <row r="3113" spans="12:12" x14ac:dyDescent="0.2">
      <c r="L3113"/>
    </row>
    <row r="3114" spans="12:12" x14ac:dyDescent="0.2">
      <c r="L3114"/>
    </row>
    <row r="3115" spans="12:12" x14ac:dyDescent="0.2">
      <c r="L3115"/>
    </row>
    <row r="3116" spans="12:12" x14ac:dyDescent="0.2">
      <c r="L3116"/>
    </row>
    <row r="3117" spans="12:12" x14ac:dyDescent="0.2">
      <c r="L3117"/>
    </row>
    <row r="3118" spans="12:12" x14ac:dyDescent="0.2">
      <c r="L3118"/>
    </row>
    <row r="3119" spans="12:12" x14ac:dyDescent="0.2">
      <c r="L3119"/>
    </row>
    <row r="3120" spans="12:12" x14ac:dyDescent="0.2">
      <c r="L3120"/>
    </row>
    <row r="3121" spans="12:12" x14ac:dyDescent="0.2">
      <c r="L3121"/>
    </row>
    <row r="3122" spans="12:12" x14ac:dyDescent="0.2">
      <c r="L3122"/>
    </row>
    <row r="3123" spans="12:12" x14ac:dyDescent="0.2">
      <c r="L3123"/>
    </row>
    <row r="3124" spans="12:12" x14ac:dyDescent="0.2">
      <c r="L3124"/>
    </row>
    <row r="3125" spans="12:12" x14ac:dyDescent="0.2">
      <c r="L3125"/>
    </row>
    <row r="3126" spans="12:12" x14ac:dyDescent="0.2">
      <c r="L3126"/>
    </row>
    <row r="3127" spans="12:12" x14ac:dyDescent="0.2">
      <c r="L3127"/>
    </row>
    <row r="3128" spans="12:12" x14ac:dyDescent="0.2">
      <c r="L3128"/>
    </row>
    <row r="3129" spans="12:12" x14ac:dyDescent="0.2">
      <c r="L3129"/>
    </row>
    <row r="3130" spans="12:12" x14ac:dyDescent="0.2">
      <c r="L3130"/>
    </row>
    <row r="3131" spans="12:12" x14ac:dyDescent="0.2">
      <c r="L3131"/>
    </row>
    <row r="3132" spans="12:12" x14ac:dyDescent="0.2">
      <c r="L3132"/>
    </row>
    <row r="3133" spans="12:12" x14ac:dyDescent="0.2">
      <c r="L3133"/>
    </row>
    <row r="3134" spans="12:12" x14ac:dyDescent="0.2">
      <c r="L3134"/>
    </row>
    <row r="3135" spans="12:12" x14ac:dyDescent="0.2">
      <c r="L3135"/>
    </row>
    <row r="3136" spans="12:12" x14ac:dyDescent="0.2">
      <c r="L3136"/>
    </row>
    <row r="3137" spans="12:12" x14ac:dyDescent="0.2">
      <c r="L3137"/>
    </row>
    <row r="3138" spans="12:12" x14ac:dyDescent="0.2">
      <c r="L3138"/>
    </row>
    <row r="3139" spans="12:12" x14ac:dyDescent="0.2">
      <c r="L3139"/>
    </row>
    <row r="3140" spans="12:12" x14ac:dyDescent="0.2">
      <c r="L3140"/>
    </row>
    <row r="3141" spans="12:12" x14ac:dyDescent="0.2">
      <c r="L3141"/>
    </row>
    <row r="3142" spans="12:12" x14ac:dyDescent="0.2">
      <c r="L3142"/>
    </row>
    <row r="3143" spans="12:12" x14ac:dyDescent="0.2">
      <c r="L3143"/>
    </row>
    <row r="3144" spans="12:12" x14ac:dyDescent="0.2">
      <c r="L3144"/>
    </row>
    <row r="3145" spans="12:12" x14ac:dyDescent="0.2">
      <c r="L3145"/>
    </row>
    <row r="3146" spans="12:12" x14ac:dyDescent="0.2">
      <c r="L3146"/>
    </row>
    <row r="3147" spans="12:12" x14ac:dyDescent="0.2">
      <c r="L3147"/>
    </row>
    <row r="3148" spans="12:12" x14ac:dyDescent="0.2">
      <c r="L3148"/>
    </row>
    <row r="3149" spans="12:12" x14ac:dyDescent="0.2">
      <c r="L3149"/>
    </row>
    <row r="3150" spans="12:12" x14ac:dyDescent="0.2">
      <c r="L3150"/>
    </row>
    <row r="3151" spans="12:12" x14ac:dyDescent="0.2">
      <c r="L3151"/>
    </row>
    <row r="3152" spans="12:12" x14ac:dyDescent="0.2">
      <c r="L3152"/>
    </row>
    <row r="3153" spans="12:12" x14ac:dyDescent="0.2">
      <c r="L3153"/>
    </row>
    <row r="3154" spans="12:12" x14ac:dyDescent="0.2">
      <c r="L3154"/>
    </row>
    <row r="3155" spans="12:12" x14ac:dyDescent="0.2">
      <c r="L3155"/>
    </row>
    <row r="3156" spans="12:12" x14ac:dyDescent="0.2">
      <c r="L3156"/>
    </row>
    <row r="3157" spans="12:12" x14ac:dyDescent="0.2">
      <c r="L3157"/>
    </row>
    <row r="3158" spans="12:12" x14ac:dyDescent="0.2">
      <c r="L3158"/>
    </row>
    <row r="3159" spans="12:12" x14ac:dyDescent="0.2">
      <c r="L3159"/>
    </row>
    <row r="3160" spans="12:12" x14ac:dyDescent="0.2">
      <c r="L3160"/>
    </row>
    <row r="3161" spans="12:12" x14ac:dyDescent="0.2">
      <c r="L3161"/>
    </row>
    <row r="3162" spans="12:12" x14ac:dyDescent="0.2">
      <c r="L3162"/>
    </row>
    <row r="3163" spans="12:12" x14ac:dyDescent="0.2">
      <c r="L3163"/>
    </row>
    <row r="3164" spans="12:12" x14ac:dyDescent="0.2">
      <c r="L3164"/>
    </row>
    <row r="3165" spans="12:12" x14ac:dyDescent="0.2">
      <c r="L3165"/>
    </row>
    <row r="3166" spans="12:12" x14ac:dyDescent="0.2">
      <c r="L3166"/>
    </row>
    <row r="3167" spans="12:12" x14ac:dyDescent="0.2">
      <c r="L3167"/>
    </row>
    <row r="3168" spans="12:12" x14ac:dyDescent="0.2">
      <c r="L3168"/>
    </row>
    <row r="3169" spans="12:12" x14ac:dyDescent="0.2">
      <c r="L3169"/>
    </row>
    <row r="3170" spans="12:12" x14ac:dyDescent="0.2">
      <c r="L3170"/>
    </row>
    <row r="3171" spans="12:12" x14ac:dyDescent="0.2">
      <c r="L3171"/>
    </row>
    <row r="3172" spans="12:12" x14ac:dyDescent="0.2">
      <c r="L3172"/>
    </row>
    <row r="3173" spans="12:12" x14ac:dyDescent="0.2">
      <c r="L3173"/>
    </row>
    <row r="3174" spans="12:12" x14ac:dyDescent="0.2">
      <c r="L3174"/>
    </row>
    <row r="3175" spans="12:12" x14ac:dyDescent="0.2">
      <c r="L3175"/>
    </row>
    <row r="3176" spans="12:12" x14ac:dyDescent="0.2">
      <c r="L3176"/>
    </row>
    <row r="3177" spans="12:12" x14ac:dyDescent="0.2">
      <c r="L3177"/>
    </row>
    <row r="3178" spans="12:12" x14ac:dyDescent="0.2">
      <c r="L3178"/>
    </row>
    <row r="3179" spans="12:12" x14ac:dyDescent="0.2">
      <c r="L3179"/>
    </row>
    <row r="3180" spans="12:12" x14ac:dyDescent="0.2">
      <c r="L3180"/>
    </row>
    <row r="3181" spans="12:12" x14ac:dyDescent="0.2">
      <c r="L3181"/>
    </row>
    <row r="3182" spans="12:12" x14ac:dyDescent="0.2">
      <c r="L3182"/>
    </row>
    <row r="3183" spans="12:12" x14ac:dyDescent="0.2">
      <c r="L3183"/>
    </row>
    <row r="3184" spans="12:12" x14ac:dyDescent="0.2">
      <c r="L3184"/>
    </row>
    <row r="3185" spans="12:12" x14ac:dyDescent="0.2">
      <c r="L3185"/>
    </row>
    <row r="3186" spans="12:12" x14ac:dyDescent="0.2">
      <c r="L3186"/>
    </row>
    <row r="3187" spans="12:12" x14ac:dyDescent="0.2">
      <c r="L3187"/>
    </row>
    <row r="3188" spans="12:12" x14ac:dyDescent="0.2">
      <c r="L3188"/>
    </row>
    <row r="3189" spans="12:12" x14ac:dyDescent="0.2">
      <c r="L3189"/>
    </row>
    <row r="3190" spans="12:12" x14ac:dyDescent="0.2">
      <c r="L3190"/>
    </row>
    <row r="3191" spans="12:12" x14ac:dyDescent="0.2">
      <c r="L3191"/>
    </row>
    <row r="3192" spans="12:12" x14ac:dyDescent="0.2">
      <c r="L3192"/>
    </row>
    <row r="3193" spans="12:12" x14ac:dyDescent="0.2">
      <c r="L3193"/>
    </row>
    <row r="3194" spans="12:12" x14ac:dyDescent="0.2">
      <c r="L3194"/>
    </row>
    <row r="3195" spans="12:12" x14ac:dyDescent="0.2">
      <c r="L3195"/>
    </row>
    <row r="3196" spans="12:12" x14ac:dyDescent="0.2">
      <c r="L3196"/>
    </row>
    <row r="3197" spans="12:12" x14ac:dyDescent="0.2">
      <c r="L3197"/>
    </row>
    <row r="3198" spans="12:12" x14ac:dyDescent="0.2">
      <c r="L3198"/>
    </row>
    <row r="3199" spans="12:12" x14ac:dyDescent="0.2">
      <c r="L3199"/>
    </row>
    <row r="3200" spans="12:12" x14ac:dyDescent="0.2">
      <c r="L3200"/>
    </row>
    <row r="3201" spans="12:12" x14ac:dyDescent="0.2">
      <c r="L3201"/>
    </row>
    <row r="3202" spans="12:12" x14ac:dyDescent="0.2">
      <c r="L3202"/>
    </row>
    <row r="3203" spans="12:12" x14ac:dyDescent="0.2">
      <c r="L3203"/>
    </row>
    <row r="3204" spans="12:12" x14ac:dyDescent="0.2">
      <c r="L3204"/>
    </row>
    <row r="3205" spans="12:12" x14ac:dyDescent="0.2">
      <c r="L3205"/>
    </row>
    <row r="3206" spans="12:12" x14ac:dyDescent="0.2">
      <c r="L3206"/>
    </row>
    <row r="3207" spans="12:12" x14ac:dyDescent="0.2">
      <c r="L3207"/>
    </row>
    <row r="3208" spans="12:12" x14ac:dyDescent="0.2">
      <c r="L3208"/>
    </row>
    <row r="3209" spans="12:12" x14ac:dyDescent="0.2">
      <c r="L3209"/>
    </row>
    <row r="3210" spans="12:12" x14ac:dyDescent="0.2">
      <c r="L3210"/>
    </row>
    <row r="3211" spans="12:12" x14ac:dyDescent="0.2">
      <c r="L3211"/>
    </row>
    <row r="3212" spans="12:12" x14ac:dyDescent="0.2">
      <c r="L3212"/>
    </row>
    <row r="3213" spans="12:12" x14ac:dyDescent="0.2">
      <c r="L3213"/>
    </row>
    <row r="3214" spans="12:12" x14ac:dyDescent="0.2">
      <c r="L3214"/>
    </row>
    <row r="3215" spans="12:12" x14ac:dyDescent="0.2">
      <c r="L3215"/>
    </row>
    <row r="3216" spans="12:12" x14ac:dyDescent="0.2">
      <c r="L3216"/>
    </row>
    <row r="3217" spans="12:12" x14ac:dyDescent="0.2">
      <c r="L3217"/>
    </row>
    <row r="3218" spans="12:12" x14ac:dyDescent="0.2">
      <c r="L3218"/>
    </row>
    <row r="3219" spans="12:12" x14ac:dyDescent="0.2">
      <c r="L3219"/>
    </row>
    <row r="3220" spans="12:12" x14ac:dyDescent="0.2">
      <c r="L3220"/>
    </row>
    <row r="3221" spans="12:12" x14ac:dyDescent="0.2">
      <c r="L3221"/>
    </row>
    <row r="3222" spans="12:12" x14ac:dyDescent="0.2">
      <c r="L3222"/>
    </row>
    <row r="3223" spans="12:12" x14ac:dyDescent="0.2">
      <c r="L3223"/>
    </row>
    <row r="3224" spans="12:12" x14ac:dyDescent="0.2">
      <c r="L3224"/>
    </row>
    <row r="3225" spans="12:12" x14ac:dyDescent="0.2">
      <c r="L3225"/>
    </row>
    <row r="3226" spans="12:12" x14ac:dyDescent="0.2">
      <c r="L3226"/>
    </row>
    <row r="3227" spans="12:12" x14ac:dyDescent="0.2">
      <c r="L3227"/>
    </row>
    <row r="3228" spans="12:12" x14ac:dyDescent="0.2">
      <c r="L3228"/>
    </row>
    <row r="3229" spans="12:12" x14ac:dyDescent="0.2">
      <c r="L3229"/>
    </row>
    <row r="3230" spans="12:12" x14ac:dyDescent="0.2">
      <c r="L3230"/>
    </row>
    <row r="3231" spans="12:12" x14ac:dyDescent="0.2">
      <c r="L3231"/>
    </row>
    <row r="3232" spans="12:12" x14ac:dyDescent="0.2">
      <c r="L3232"/>
    </row>
    <row r="3233" spans="12:12" x14ac:dyDescent="0.2">
      <c r="L3233"/>
    </row>
    <row r="3234" spans="12:12" x14ac:dyDescent="0.2">
      <c r="L3234"/>
    </row>
    <row r="3235" spans="12:12" x14ac:dyDescent="0.2">
      <c r="L3235"/>
    </row>
    <row r="3236" spans="12:12" x14ac:dyDescent="0.2">
      <c r="L3236"/>
    </row>
    <row r="3237" spans="12:12" x14ac:dyDescent="0.2">
      <c r="L3237"/>
    </row>
    <row r="3238" spans="12:12" x14ac:dyDescent="0.2">
      <c r="L3238"/>
    </row>
    <row r="3239" spans="12:12" x14ac:dyDescent="0.2">
      <c r="L3239"/>
    </row>
    <row r="3240" spans="12:12" x14ac:dyDescent="0.2">
      <c r="L3240"/>
    </row>
    <row r="3241" spans="12:12" x14ac:dyDescent="0.2">
      <c r="L3241"/>
    </row>
    <row r="3242" spans="12:12" x14ac:dyDescent="0.2">
      <c r="L3242"/>
    </row>
    <row r="3243" spans="12:12" x14ac:dyDescent="0.2">
      <c r="L3243"/>
    </row>
    <row r="3244" spans="12:12" x14ac:dyDescent="0.2">
      <c r="L3244"/>
    </row>
    <row r="3245" spans="12:12" x14ac:dyDescent="0.2">
      <c r="L3245"/>
    </row>
    <row r="3246" spans="12:12" x14ac:dyDescent="0.2">
      <c r="L3246"/>
    </row>
    <row r="3247" spans="12:12" x14ac:dyDescent="0.2">
      <c r="L3247"/>
    </row>
    <row r="3248" spans="12:12" x14ac:dyDescent="0.2">
      <c r="L3248"/>
    </row>
    <row r="3249" spans="12:12" x14ac:dyDescent="0.2">
      <c r="L3249"/>
    </row>
    <row r="3250" spans="12:12" x14ac:dyDescent="0.2">
      <c r="L3250"/>
    </row>
    <row r="3251" spans="12:12" x14ac:dyDescent="0.2">
      <c r="L3251"/>
    </row>
    <row r="3252" spans="12:12" x14ac:dyDescent="0.2">
      <c r="L3252"/>
    </row>
    <row r="3253" spans="12:12" x14ac:dyDescent="0.2">
      <c r="L3253"/>
    </row>
    <row r="3254" spans="12:12" x14ac:dyDescent="0.2">
      <c r="L3254"/>
    </row>
    <row r="3255" spans="12:12" x14ac:dyDescent="0.2">
      <c r="L3255"/>
    </row>
    <row r="3256" spans="12:12" x14ac:dyDescent="0.2">
      <c r="L3256"/>
    </row>
    <row r="3257" spans="12:12" x14ac:dyDescent="0.2">
      <c r="L3257"/>
    </row>
    <row r="3258" spans="12:12" x14ac:dyDescent="0.2">
      <c r="L3258"/>
    </row>
    <row r="3259" spans="12:12" x14ac:dyDescent="0.2">
      <c r="L3259"/>
    </row>
    <row r="3260" spans="12:12" x14ac:dyDescent="0.2">
      <c r="L3260"/>
    </row>
    <row r="3261" spans="12:12" x14ac:dyDescent="0.2">
      <c r="L3261"/>
    </row>
    <row r="3262" spans="12:12" x14ac:dyDescent="0.2">
      <c r="L3262"/>
    </row>
    <row r="3263" spans="12:12" x14ac:dyDescent="0.2">
      <c r="L3263"/>
    </row>
    <row r="3264" spans="12:12" x14ac:dyDescent="0.2">
      <c r="L3264"/>
    </row>
    <row r="3265" spans="12:12" x14ac:dyDescent="0.2">
      <c r="L3265"/>
    </row>
    <row r="3266" spans="12:12" x14ac:dyDescent="0.2">
      <c r="L3266"/>
    </row>
    <row r="3267" spans="12:12" x14ac:dyDescent="0.2">
      <c r="L3267"/>
    </row>
    <row r="3268" spans="12:12" x14ac:dyDescent="0.2">
      <c r="L3268"/>
    </row>
    <row r="3269" spans="12:12" x14ac:dyDescent="0.2">
      <c r="L3269"/>
    </row>
    <row r="3270" spans="12:12" x14ac:dyDescent="0.2">
      <c r="L3270"/>
    </row>
    <row r="3271" spans="12:12" x14ac:dyDescent="0.2">
      <c r="L3271"/>
    </row>
    <row r="3272" spans="12:12" x14ac:dyDescent="0.2">
      <c r="L3272"/>
    </row>
    <row r="3273" spans="12:12" x14ac:dyDescent="0.2">
      <c r="L3273"/>
    </row>
    <row r="3274" spans="12:12" x14ac:dyDescent="0.2">
      <c r="L3274"/>
    </row>
    <row r="3275" spans="12:12" x14ac:dyDescent="0.2">
      <c r="L3275"/>
    </row>
    <row r="3276" spans="12:12" x14ac:dyDescent="0.2">
      <c r="L3276"/>
    </row>
    <row r="3277" spans="12:12" x14ac:dyDescent="0.2">
      <c r="L3277"/>
    </row>
    <row r="3278" spans="12:12" x14ac:dyDescent="0.2">
      <c r="L3278"/>
    </row>
    <row r="3279" spans="12:12" x14ac:dyDescent="0.2">
      <c r="L3279"/>
    </row>
    <row r="3280" spans="12:12" x14ac:dyDescent="0.2">
      <c r="L3280"/>
    </row>
    <row r="3281" spans="12:12" x14ac:dyDescent="0.2">
      <c r="L3281"/>
    </row>
    <row r="3282" spans="12:12" x14ac:dyDescent="0.2">
      <c r="L3282"/>
    </row>
    <row r="3283" spans="12:12" x14ac:dyDescent="0.2">
      <c r="L3283"/>
    </row>
    <row r="3284" spans="12:12" x14ac:dyDescent="0.2">
      <c r="L3284"/>
    </row>
    <row r="3285" spans="12:12" x14ac:dyDescent="0.2">
      <c r="L3285"/>
    </row>
    <row r="3286" spans="12:12" x14ac:dyDescent="0.2">
      <c r="L3286"/>
    </row>
    <row r="3287" spans="12:12" x14ac:dyDescent="0.2">
      <c r="L3287"/>
    </row>
    <row r="3288" spans="12:12" x14ac:dyDescent="0.2">
      <c r="L3288"/>
    </row>
    <row r="3289" spans="12:12" x14ac:dyDescent="0.2">
      <c r="L3289"/>
    </row>
    <row r="3290" spans="12:12" x14ac:dyDescent="0.2">
      <c r="L3290"/>
    </row>
    <row r="3291" spans="12:12" x14ac:dyDescent="0.2">
      <c r="L3291"/>
    </row>
    <row r="3292" spans="12:12" x14ac:dyDescent="0.2">
      <c r="L3292"/>
    </row>
    <row r="3293" spans="12:12" x14ac:dyDescent="0.2">
      <c r="L3293"/>
    </row>
    <row r="3294" spans="12:12" x14ac:dyDescent="0.2">
      <c r="L3294"/>
    </row>
    <row r="3295" spans="12:12" x14ac:dyDescent="0.2">
      <c r="L3295"/>
    </row>
    <row r="3296" spans="12:12" x14ac:dyDescent="0.2">
      <c r="L3296"/>
    </row>
    <row r="3297" spans="12:12" x14ac:dyDescent="0.2">
      <c r="L3297"/>
    </row>
    <row r="3298" spans="12:12" x14ac:dyDescent="0.2">
      <c r="L3298"/>
    </row>
    <row r="3299" spans="12:12" x14ac:dyDescent="0.2">
      <c r="L3299"/>
    </row>
    <row r="3300" spans="12:12" x14ac:dyDescent="0.2">
      <c r="L3300"/>
    </row>
    <row r="3301" spans="12:12" x14ac:dyDescent="0.2">
      <c r="L3301"/>
    </row>
    <row r="3302" spans="12:12" x14ac:dyDescent="0.2">
      <c r="L3302"/>
    </row>
    <row r="3303" spans="12:12" x14ac:dyDescent="0.2">
      <c r="L3303"/>
    </row>
    <row r="3304" spans="12:12" x14ac:dyDescent="0.2">
      <c r="L3304"/>
    </row>
    <row r="3305" spans="12:12" x14ac:dyDescent="0.2">
      <c r="L3305"/>
    </row>
    <row r="3306" spans="12:12" x14ac:dyDescent="0.2">
      <c r="L3306"/>
    </row>
    <row r="3307" spans="12:12" x14ac:dyDescent="0.2">
      <c r="L3307"/>
    </row>
    <row r="3308" spans="12:12" x14ac:dyDescent="0.2">
      <c r="L3308"/>
    </row>
    <row r="3309" spans="12:12" x14ac:dyDescent="0.2">
      <c r="L3309"/>
    </row>
    <row r="3310" spans="12:12" x14ac:dyDescent="0.2">
      <c r="L3310"/>
    </row>
    <row r="3311" spans="12:12" x14ac:dyDescent="0.2">
      <c r="L3311"/>
    </row>
    <row r="3312" spans="12:12" x14ac:dyDescent="0.2">
      <c r="L3312"/>
    </row>
    <row r="3313" spans="12:12" x14ac:dyDescent="0.2">
      <c r="L3313"/>
    </row>
    <row r="3314" spans="12:12" x14ac:dyDescent="0.2">
      <c r="L3314"/>
    </row>
    <row r="3315" spans="12:12" x14ac:dyDescent="0.2">
      <c r="L3315"/>
    </row>
    <row r="3316" spans="12:12" x14ac:dyDescent="0.2">
      <c r="L3316"/>
    </row>
    <row r="3317" spans="12:12" x14ac:dyDescent="0.2">
      <c r="L3317"/>
    </row>
    <row r="3318" spans="12:12" x14ac:dyDescent="0.2">
      <c r="L3318"/>
    </row>
    <row r="3319" spans="12:12" x14ac:dyDescent="0.2">
      <c r="L3319"/>
    </row>
    <row r="3320" spans="12:12" x14ac:dyDescent="0.2">
      <c r="L3320"/>
    </row>
    <row r="3321" spans="12:12" x14ac:dyDescent="0.2">
      <c r="L3321"/>
    </row>
    <row r="3322" spans="12:12" x14ac:dyDescent="0.2">
      <c r="L3322"/>
    </row>
    <row r="3323" spans="12:12" x14ac:dyDescent="0.2">
      <c r="L3323"/>
    </row>
    <row r="3324" spans="12:12" x14ac:dyDescent="0.2">
      <c r="L3324"/>
    </row>
    <row r="3325" spans="12:12" x14ac:dyDescent="0.2">
      <c r="L3325"/>
    </row>
    <row r="3326" spans="12:12" x14ac:dyDescent="0.2">
      <c r="L3326"/>
    </row>
    <row r="3327" spans="12:12" x14ac:dyDescent="0.2">
      <c r="L3327"/>
    </row>
    <row r="3328" spans="12:12" x14ac:dyDescent="0.2">
      <c r="L3328"/>
    </row>
    <row r="3329" spans="12:12" x14ac:dyDescent="0.2">
      <c r="L3329"/>
    </row>
    <row r="3330" spans="12:12" x14ac:dyDescent="0.2">
      <c r="L3330"/>
    </row>
    <row r="3331" spans="12:12" x14ac:dyDescent="0.2">
      <c r="L3331"/>
    </row>
    <row r="3332" spans="12:12" x14ac:dyDescent="0.2">
      <c r="L3332"/>
    </row>
    <row r="3333" spans="12:12" x14ac:dyDescent="0.2">
      <c r="L3333"/>
    </row>
    <row r="3334" spans="12:12" x14ac:dyDescent="0.2">
      <c r="L3334"/>
    </row>
    <row r="3335" spans="12:12" x14ac:dyDescent="0.2">
      <c r="L3335"/>
    </row>
    <row r="3336" spans="12:12" x14ac:dyDescent="0.2">
      <c r="L3336"/>
    </row>
    <row r="3337" spans="12:12" x14ac:dyDescent="0.2">
      <c r="L3337"/>
    </row>
    <row r="3338" spans="12:12" x14ac:dyDescent="0.2">
      <c r="L3338"/>
    </row>
    <row r="3339" spans="12:12" x14ac:dyDescent="0.2">
      <c r="L3339"/>
    </row>
    <row r="3340" spans="12:12" x14ac:dyDescent="0.2">
      <c r="L3340"/>
    </row>
    <row r="3341" spans="12:12" x14ac:dyDescent="0.2">
      <c r="L3341"/>
    </row>
    <row r="3342" spans="12:12" x14ac:dyDescent="0.2">
      <c r="L3342"/>
    </row>
    <row r="3343" spans="12:12" x14ac:dyDescent="0.2">
      <c r="L3343"/>
    </row>
    <row r="3344" spans="12:12" x14ac:dyDescent="0.2">
      <c r="L3344"/>
    </row>
    <row r="3345" spans="12:12" x14ac:dyDescent="0.2">
      <c r="L3345"/>
    </row>
    <row r="3346" spans="12:12" x14ac:dyDescent="0.2">
      <c r="L3346"/>
    </row>
    <row r="3347" spans="12:12" x14ac:dyDescent="0.2">
      <c r="L3347"/>
    </row>
    <row r="3348" spans="12:12" x14ac:dyDescent="0.2">
      <c r="L3348"/>
    </row>
    <row r="3349" spans="12:12" x14ac:dyDescent="0.2">
      <c r="L3349"/>
    </row>
    <row r="3350" spans="12:12" x14ac:dyDescent="0.2">
      <c r="L3350"/>
    </row>
    <row r="3351" spans="12:12" x14ac:dyDescent="0.2">
      <c r="L3351"/>
    </row>
    <row r="3352" spans="12:12" x14ac:dyDescent="0.2">
      <c r="L3352"/>
    </row>
    <row r="3353" spans="12:12" x14ac:dyDescent="0.2">
      <c r="L3353"/>
    </row>
    <row r="3354" spans="12:12" x14ac:dyDescent="0.2">
      <c r="L3354"/>
    </row>
    <row r="3355" spans="12:12" x14ac:dyDescent="0.2">
      <c r="L3355"/>
    </row>
    <row r="3356" spans="12:12" x14ac:dyDescent="0.2">
      <c r="L3356"/>
    </row>
    <row r="3357" spans="12:12" x14ac:dyDescent="0.2">
      <c r="L3357"/>
    </row>
    <row r="3358" spans="12:12" x14ac:dyDescent="0.2">
      <c r="L3358"/>
    </row>
    <row r="3359" spans="12:12" x14ac:dyDescent="0.2">
      <c r="L3359"/>
    </row>
    <row r="3360" spans="12:12" x14ac:dyDescent="0.2">
      <c r="L3360"/>
    </row>
    <row r="3361" spans="12:12" x14ac:dyDescent="0.2">
      <c r="L3361"/>
    </row>
    <row r="3362" spans="12:12" x14ac:dyDescent="0.2">
      <c r="L3362"/>
    </row>
    <row r="3363" spans="12:12" x14ac:dyDescent="0.2">
      <c r="L3363"/>
    </row>
    <row r="3364" spans="12:12" x14ac:dyDescent="0.2">
      <c r="L3364"/>
    </row>
    <row r="3365" spans="12:12" x14ac:dyDescent="0.2">
      <c r="L3365"/>
    </row>
    <row r="3366" spans="12:12" x14ac:dyDescent="0.2">
      <c r="L3366"/>
    </row>
    <row r="3367" spans="12:12" x14ac:dyDescent="0.2">
      <c r="L3367"/>
    </row>
    <row r="3368" spans="12:12" x14ac:dyDescent="0.2">
      <c r="L3368"/>
    </row>
    <row r="3369" spans="12:12" x14ac:dyDescent="0.2">
      <c r="L3369"/>
    </row>
    <row r="3370" spans="12:12" x14ac:dyDescent="0.2">
      <c r="L3370"/>
    </row>
    <row r="3371" spans="12:12" x14ac:dyDescent="0.2">
      <c r="L3371"/>
    </row>
    <row r="3372" spans="12:12" x14ac:dyDescent="0.2">
      <c r="L3372"/>
    </row>
    <row r="3373" spans="12:12" x14ac:dyDescent="0.2">
      <c r="L3373"/>
    </row>
    <row r="3374" spans="12:12" x14ac:dyDescent="0.2">
      <c r="L3374"/>
    </row>
    <row r="3375" spans="12:12" x14ac:dyDescent="0.2">
      <c r="L3375"/>
    </row>
    <row r="3376" spans="12:12" x14ac:dyDescent="0.2">
      <c r="L3376"/>
    </row>
    <row r="3377" spans="12:12" x14ac:dyDescent="0.2">
      <c r="L3377"/>
    </row>
    <row r="3378" spans="12:12" x14ac:dyDescent="0.2">
      <c r="L3378"/>
    </row>
    <row r="3379" spans="12:12" x14ac:dyDescent="0.2">
      <c r="L3379"/>
    </row>
    <row r="3380" spans="12:12" x14ac:dyDescent="0.2">
      <c r="L3380"/>
    </row>
    <row r="3381" spans="12:12" x14ac:dyDescent="0.2">
      <c r="L3381"/>
    </row>
    <row r="3382" spans="12:12" x14ac:dyDescent="0.2">
      <c r="L3382"/>
    </row>
    <row r="3383" spans="12:12" x14ac:dyDescent="0.2">
      <c r="L3383"/>
    </row>
    <row r="3384" spans="12:12" x14ac:dyDescent="0.2">
      <c r="L3384"/>
    </row>
    <row r="3385" spans="12:12" x14ac:dyDescent="0.2">
      <c r="L3385"/>
    </row>
    <row r="3386" spans="12:12" x14ac:dyDescent="0.2">
      <c r="L3386"/>
    </row>
    <row r="3387" spans="12:12" x14ac:dyDescent="0.2">
      <c r="L3387"/>
    </row>
    <row r="3388" spans="12:12" x14ac:dyDescent="0.2">
      <c r="L3388"/>
    </row>
    <row r="3389" spans="12:12" x14ac:dyDescent="0.2">
      <c r="L3389"/>
    </row>
    <row r="3390" spans="12:12" x14ac:dyDescent="0.2">
      <c r="L3390"/>
    </row>
    <row r="3391" spans="12:12" x14ac:dyDescent="0.2">
      <c r="L3391"/>
    </row>
    <row r="3392" spans="12:12" x14ac:dyDescent="0.2">
      <c r="L3392"/>
    </row>
    <row r="3393" spans="12:12" x14ac:dyDescent="0.2">
      <c r="L3393"/>
    </row>
    <row r="3394" spans="12:12" x14ac:dyDescent="0.2">
      <c r="L3394"/>
    </row>
    <row r="3395" spans="12:12" x14ac:dyDescent="0.2">
      <c r="L3395"/>
    </row>
    <row r="3396" spans="12:12" x14ac:dyDescent="0.2">
      <c r="L3396"/>
    </row>
    <row r="3397" spans="12:12" x14ac:dyDescent="0.2">
      <c r="L3397"/>
    </row>
    <row r="3398" spans="12:12" x14ac:dyDescent="0.2">
      <c r="L3398"/>
    </row>
    <row r="3399" spans="12:12" x14ac:dyDescent="0.2">
      <c r="L3399"/>
    </row>
    <row r="3400" spans="12:12" x14ac:dyDescent="0.2">
      <c r="L3400"/>
    </row>
    <row r="3401" spans="12:12" x14ac:dyDescent="0.2">
      <c r="L3401"/>
    </row>
    <row r="3402" spans="12:12" x14ac:dyDescent="0.2">
      <c r="L3402"/>
    </row>
    <row r="3403" spans="12:12" x14ac:dyDescent="0.2">
      <c r="L3403"/>
    </row>
    <row r="3404" spans="12:12" x14ac:dyDescent="0.2">
      <c r="L3404"/>
    </row>
    <row r="3405" spans="12:12" x14ac:dyDescent="0.2">
      <c r="L3405"/>
    </row>
    <row r="3406" spans="12:12" x14ac:dyDescent="0.2">
      <c r="L3406"/>
    </row>
    <row r="3407" spans="12:12" x14ac:dyDescent="0.2">
      <c r="L3407"/>
    </row>
    <row r="3408" spans="12:12" x14ac:dyDescent="0.2">
      <c r="L3408"/>
    </row>
    <row r="3409" spans="12:12" x14ac:dyDescent="0.2">
      <c r="L3409"/>
    </row>
    <row r="3410" spans="12:12" x14ac:dyDescent="0.2">
      <c r="L3410"/>
    </row>
    <row r="3411" spans="12:12" x14ac:dyDescent="0.2">
      <c r="L3411"/>
    </row>
    <row r="3412" spans="12:12" x14ac:dyDescent="0.2">
      <c r="L3412"/>
    </row>
    <row r="3413" spans="12:12" x14ac:dyDescent="0.2">
      <c r="L3413"/>
    </row>
    <row r="3414" spans="12:12" x14ac:dyDescent="0.2">
      <c r="L3414"/>
    </row>
    <row r="3415" spans="12:12" x14ac:dyDescent="0.2">
      <c r="L3415"/>
    </row>
    <row r="3416" spans="12:12" x14ac:dyDescent="0.2">
      <c r="L3416"/>
    </row>
    <row r="3417" spans="12:12" x14ac:dyDescent="0.2">
      <c r="L3417"/>
    </row>
    <row r="3418" spans="12:12" x14ac:dyDescent="0.2">
      <c r="L3418"/>
    </row>
    <row r="3419" spans="12:12" x14ac:dyDescent="0.2">
      <c r="L3419"/>
    </row>
    <row r="3420" spans="12:12" x14ac:dyDescent="0.2">
      <c r="L3420"/>
    </row>
    <row r="3421" spans="12:12" x14ac:dyDescent="0.2">
      <c r="L3421"/>
    </row>
    <row r="3422" spans="12:12" x14ac:dyDescent="0.2">
      <c r="L3422"/>
    </row>
    <row r="3423" spans="12:12" x14ac:dyDescent="0.2">
      <c r="L3423"/>
    </row>
    <row r="3424" spans="12:12" x14ac:dyDescent="0.2">
      <c r="L3424"/>
    </row>
    <row r="3425" spans="12:12" x14ac:dyDescent="0.2">
      <c r="L3425"/>
    </row>
    <row r="3426" spans="12:12" x14ac:dyDescent="0.2">
      <c r="L3426"/>
    </row>
    <row r="3427" spans="12:12" x14ac:dyDescent="0.2">
      <c r="L3427"/>
    </row>
    <row r="3428" spans="12:12" x14ac:dyDescent="0.2">
      <c r="L3428"/>
    </row>
    <row r="3429" spans="12:12" x14ac:dyDescent="0.2">
      <c r="L3429"/>
    </row>
    <row r="3430" spans="12:12" x14ac:dyDescent="0.2">
      <c r="L3430"/>
    </row>
    <row r="3431" spans="12:12" x14ac:dyDescent="0.2">
      <c r="L3431"/>
    </row>
    <row r="3432" spans="12:12" x14ac:dyDescent="0.2">
      <c r="L3432"/>
    </row>
    <row r="3433" spans="12:12" x14ac:dyDescent="0.2">
      <c r="L3433"/>
    </row>
    <row r="3434" spans="12:12" x14ac:dyDescent="0.2">
      <c r="L3434"/>
    </row>
    <row r="3435" spans="12:12" x14ac:dyDescent="0.2">
      <c r="L3435"/>
    </row>
    <row r="3436" spans="12:12" x14ac:dyDescent="0.2">
      <c r="L3436"/>
    </row>
    <row r="3437" spans="12:12" x14ac:dyDescent="0.2">
      <c r="L3437"/>
    </row>
    <row r="3438" spans="12:12" x14ac:dyDescent="0.2">
      <c r="L3438"/>
    </row>
    <row r="3439" spans="12:12" x14ac:dyDescent="0.2">
      <c r="L3439"/>
    </row>
    <row r="3440" spans="12:12" x14ac:dyDescent="0.2">
      <c r="L3440"/>
    </row>
    <row r="3441" spans="12:12" x14ac:dyDescent="0.2">
      <c r="L3441"/>
    </row>
    <row r="3442" spans="12:12" x14ac:dyDescent="0.2">
      <c r="L3442"/>
    </row>
    <row r="3443" spans="12:12" x14ac:dyDescent="0.2">
      <c r="L3443"/>
    </row>
    <row r="3444" spans="12:12" x14ac:dyDescent="0.2">
      <c r="L3444"/>
    </row>
    <row r="3445" spans="12:12" x14ac:dyDescent="0.2">
      <c r="L3445"/>
    </row>
    <row r="3446" spans="12:12" x14ac:dyDescent="0.2">
      <c r="L3446"/>
    </row>
    <row r="3447" spans="12:12" x14ac:dyDescent="0.2">
      <c r="L3447"/>
    </row>
    <row r="3448" spans="12:12" x14ac:dyDescent="0.2">
      <c r="L3448"/>
    </row>
    <row r="3449" spans="12:12" x14ac:dyDescent="0.2">
      <c r="L3449"/>
    </row>
    <row r="3450" spans="12:12" x14ac:dyDescent="0.2">
      <c r="L3450"/>
    </row>
    <row r="3451" spans="12:12" x14ac:dyDescent="0.2">
      <c r="L3451"/>
    </row>
    <row r="3452" spans="12:12" x14ac:dyDescent="0.2">
      <c r="L3452"/>
    </row>
    <row r="3453" spans="12:12" x14ac:dyDescent="0.2">
      <c r="L3453"/>
    </row>
    <row r="3454" spans="12:12" x14ac:dyDescent="0.2">
      <c r="L3454"/>
    </row>
    <row r="3455" spans="12:12" x14ac:dyDescent="0.2">
      <c r="L3455"/>
    </row>
    <row r="3456" spans="12:12" x14ac:dyDescent="0.2">
      <c r="L3456"/>
    </row>
    <row r="3457" spans="12:12" x14ac:dyDescent="0.2">
      <c r="L3457"/>
    </row>
    <row r="3458" spans="12:12" x14ac:dyDescent="0.2">
      <c r="L3458"/>
    </row>
    <row r="3459" spans="12:12" x14ac:dyDescent="0.2">
      <c r="L3459"/>
    </row>
    <row r="3460" spans="12:12" x14ac:dyDescent="0.2">
      <c r="L3460"/>
    </row>
    <row r="3461" spans="12:12" x14ac:dyDescent="0.2">
      <c r="L3461"/>
    </row>
    <row r="3462" spans="12:12" x14ac:dyDescent="0.2">
      <c r="L3462"/>
    </row>
    <row r="3463" spans="12:12" x14ac:dyDescent="0.2">
      <c r="L3463"/>
    </row>
    <row r="3464" spans="12:12" x14ac:dyDescent="0.2">
      <c r="L3464"/>
    </row>
    <row r="3465" spans="12:12" x14ac:dyDescent="0.2">
      <c r="L3465"/>
    </row>
    <row r="3466" spans="12:12" x14ac:dyDescent="0.2">
      <c r="L3466"/>
    </row>
    <row r="3467" spans="12:12" x14ac:dyDescent="0.2">
      <c r="L3467"/>
    </row>
    <row r="3468" spans="12:12" x14ac:dyDescent="0.2">
      <c r="L3468"/>
    </row>
    <row r="3469" spans="12:12" x14ac:dyDescent="0.2">
      <c r="L3469"/>
    </row>
    <row r="3470" spans="12:12" x14ac:dyDescent="0.2">
      <c r="L3470"/>
    </row>
    <row r="3471" spans="12:12" x14ac:dyDescent="0.2">
      <c r="L3471"/>
    </row>
    <row r="3472" spans="12:12" x14ac:dyDescent="0.2">
      <c r="L3472"/>
    </row>
    <row r="3473" spans="12:12" x14ac:dyDescent="0.2">
      <c r="L3473"/>
    </row>
    <row r="3474" spans="12:12" x14ac:dyDescent="0.2">
      <c r="L3474"/>
    </row>
    <row r="3475" spans="12:12" x14ac:dyDescent="0.2">
      <c r="L3475"/>
    </row>
    <row r="3476" spans="12:12" x14ac:dyDescent="0.2">
      <c r="L3476"/>
    </row>
    <row r="3477" spans="12:12" x14ac:dyDescent="0.2">
      <c r="L3477"/>
    </row>
    <row r="3478" spans="12:12" x14ac:dyDescent="0.2">
      <c r="L3478"/>
    </row>
    <row r="3479" spans="12:12" x14ac:dyDescent="0.2">
      <c r="L3479"/>
    </row>
    <row r="3480" spans="12:12" x14ac:dyDescent="0.2">
      <c r="L3480"/>
    </row>
    <row r="3481" spans="12:12" x14ac:dyDescent="0.2">
      <c r="L3481"/>
    </row>
    <row r="3482" spans="12:12" x14ac:dyDescent="0.2">
      <c r="L3482"/>
    </row>
    <row r="3483" spans="12:12" x14ac:dyDescent="0.2">
      <c r="L3483"/>
    </row>
    <row r="3484" spans="12:12" x14ac:dyDescent="0.2">
      <c r="L3484"/>
    </row>
    <row r="3485" spans="12:12" x14ac:dyDescent="0.2">
      <c r="L3485"/>
    </row>
    <row r="3486" spans="12:12" x14ac:dyDescent="0.2">
      <c r="L3486"/>
    </row>
    <row r="3487" spans="12:12" x14ac:dyDescent="0.2">
      <c r="L3487"/>
    </row>
    <row r="3488" spans="12:12" x14ac:dyDescent="0.2">
      <c r="L3488"/>
    </row>
    <row r="3489" spans="12:12" x14ac:dyDescent="0.2">
      <c r="L3489"/>
    </row>
    <row r="3490" spans="12:12" x14ac:dyDescent="0.2">
      <c r="L3490"/>
    </row>
    <row r="3491" spans="12:12" x14ac:dyDescent="0.2">
      <c r="L3491"/>
    </row>
    <row r="3492" spans="12:12" x14ac:dyDescent="0.2">
      <c r="L3492"/>
    </row>
    <row r="3493" spans="12:12" x14ac:dyDescent="0.2">
      <c r="L3493"/>
    </row>
    <row r="3494" spans="12:12" x14ac:dyDescent="0.2">
      <c r="L3494"/>
    </row>
    <row r="3495" spans="12:12" x14ac:dyDescent="0.2">
      <c r="L3495"/>
    </row>
    <row r="3496" spans="12:12" x14ac:dyDescent="0.2">
      <c r="L3496"/>
    </row>
    <row r="3497" spans="12:12" x14ac:dyDescent="0.2">
      <c r="L3497"/>
    </row>
    <row r="3498" spans="12:12" x14ac:dyDescent="0.2">
      <c r="L3498"/>
    </row>
    <row r="3499" spans="12:12" x14ac:dyDescent="0.2">
      <c r="L3499"/>
    </row>
    <row r="3500" spans="12:12" x14ac:dyDescent="0.2">
      <c r="L3500"/>
    </row>
    <row r="3501" spans="12:12" x14ac:dyDescent="0.2">
      <c r="L3501"/>
    </row>
    <row r="3502" spans="12:12" x14ac:dyDescent="0.2">
      <c r="L3502"/>
    </row>
    <row r="3503" spans="12:12" x14ac:dyDescent="0.2">
      <c r="L3503"/>
    </row>
    <row r="3504" spans="12:12" x14ac:dyDescent="0.2">
      <c r="L3504"/>
    </row>
    <row r="3505" spans="12:12" x14ac:dyDescent="0.2">
      <c r="L3505"/>
    </row>
    <row r="3506" spans="12:12" x14ac:dyDescent="0.2">
      <c r="L3506"/>
    </row>
    <row r="3507" spans="12:12" x14ac:dyDescent="0.2">
      <c r="L3507"/>
    </row>
    <row r="3508" spans="12:12" x14ac:dyDescent="0.2">
      <c r="L3508"/>
    </row>
    <row r="3509" spans="12:12" x14ac:dyDescent="0.2">
      <c r="L3509"/>
    </row>
    <row r="3510" spans="12:12" x14ac:dyDescent="0.2">
      <c r="L3510"/>
    </row>
    <row r="3511" spans="12:12" x14ac:dyDescent="0.2">
      <c r="L3511"/>
    </row>
    <row r="3512" spans="12:12" x14ac:dyDescent="0.2">
      <c r="L3512"/>
    </row>
    <row r="3513" spans="12:12" x14ac:dyDescent="0.2">
      <c r="L3513"/>
    </row>
    <row r="3514" spans="12:12" x14ac:dyDescent="0.2">
      <c r="L3514"/>
    </row>
    <row r="3515" spans="12:12" x14ac:dyDescent="0.2">
      <c r="L3515"/>
    </row>
    <row r="3516" spans="12:12" x14ac:dyDescent="0.2">
      <c r="L3516"/>
    </row>
    <row r="3517" spans="12:12" x14ac:dyDescent="0.2">
      <c r="L3517"/>
    </row>
    <row r="3518" spans="12:12" x14ac:dyDescent="0.2">
      <c r="L3518"/>
    </row>
    <row r="3519" spans="12:12" x14ac:dyDescent="0.2">
      <c r="L3519"/>
    </row>
    <row r="3520" spans="12:12" x14ac:dyDescent="0.2">
      <c r="L3520"/>
    </row>
    <row r="3521" spans="12:12" x14ac:dyDescent="0.2">
      <c r="L3521"/>
    </row>
    <row r="3522" spans="12:12" x14ac:dyDescent="0.2">
      <c r="L3522"/>
    </row>
    <row r="3523" spans="12:12" x14ac:dyDescent="0.2">
      <c r="L3523"/>
    </row>
    <row r="3524" spans="12:12" x14ac:dyDescent="0.2">
      <c r="L3524"/>
    </row>
    <row r="3525" spans="12:12" x14ac:dyDescent="0.2">
      <c r="L3525"/>
    </row>
    <row r="3526" spans="12:12" x14ac:dyDescent="0.2">
      <c r="L3526"/>
    </row>
    <row r="3527" spans="12:12" x14ac:dyDescent="0.2">
      <c r="L3527"/>
    </row>
    <row r="3528" spans="12:12" x14ac:dyDescent="0.2">
      <c r="L3528"/>
    </row>
    <row r="3529" spans="12:12" x14ac:dyDescent="0.2">
      <c r="L3529"/>
    </row>
    <row r="3530" spans="12:12" x14ac:dyDescent="0.2">
      <c r="L3530"/>
    </row>
    <row r="3531" spans="12:12" x14ac:dyDescent="0.2">
      <c r="L3531"/>
    </row>
    <row r="3532" spans="12:12" x14ac:dyDescent="0.2">
      <c r="L3532"/>
    </row>
    <row r="3533" spans="12:12" x14ac:dyDescent="0.2">
      <c r="L3533"/>
    </row>
    <row r="3534" spans="12:12" x14ac:dyDescent="0.2">
      <c r="L3534"/>
    </row>
    <row r="3535" spans="12:12" x14ac:dyDescent="0.2">
      <c r="L3535"/>
    </row>
    <row r="3536" spans="12:12" x14ac:dyDescent="0.2">
      <c r="L3536"/>
    </row>
    <row r="3537" spans="12:12" x14ac:dyDescent="0.2">
      <c r="L3537"/>
    </row>
    <row r="3538" spans="12:12" x14ac:dyDescent="0.2">
      <c r="L3538"/>
    </row>
    <row r="3539" spans="12:12" x14ac:dyDescent="0.2">
      <c r="L3539"/>
    </row>
    <row r="3540" spans="12:12" x14ac:dyDescent="0.2">
      <c r="L3540"/>
    </row>
    <row r="3541" spans="12:12" x14ac:dyDescent="0.2">
      <c r="L3541"/>
    </row>
    <row r="3542" spans="12:12" x14ac:dyDescent="0.2">
      <c r="L3542"/>
    </row>
    <row r="3543" spans="12:12" x14ac:dyDescent="0.2">
      <c r="L3543"/>
    </row>
    <row r="3544" spans="12:12" x14ac:dyDescent="0.2">
      <c r="L3544"/>
    </row>
    <row r="3545" spans="12:12" x14ac:dyDescent="0.2">
      <c r="L3545"/>
    </row>
    <row r="3546" spans="12:12" x14ac:dyDescent="0.2">
      <c r="L3546"/>
    </row>
    <row r="3547" spans="12:12" x14ac:dyDescent="0.2">
      <c r="L3547"/>
    </row>
    <row r="3548" spans="12:12" x14ac:dyDescent="0.2">
      <c r="L3548"/>
    </row>
    <row r="3549" spans="12:12" x14ac:dyDescent="0.2">
      <c r="L3549"/>
    </row>
    <row r="3550" spans="12:12" x14ac:dyDescent="0.2">
      <c r="L3550"/>
    </row>
    <row r="3551" spans="12:12" x14ac:dyDescent="0.2">
      <c r="L3551"/>
    </row>
    <row r="3552" spans="12:12" x14ac:dyDescent="0.2">
      <c r="L3552"/>
    </row>
    <row r="3553" spans="12:12" x14ac:dyDescent="0.2">
      <c r="L3553"/>
    </row>
    <row r="3554" spans="12:12" x14ac:dyDescent="0.2">
      <c r="L3554"/>
    </row>
    <row r="3555" spans="12:12" x14ac:dyDescent="0.2">
      <c r="L3555"/>
    </row>
    <row r="3556" spans="12:12" x14ac:dyDescent="0.2">
      <c r="L3556"/>
    </row>
    <row r="3557" spans="12:12" x14ac:dyDescent="0.2">
      <c r="L3557"/>
    </row>
    <row r="3558" spans="12:12" x14ac:dyDescent="0.2">
      <c r="L3558"/>
    </row>
    <row r="3559" spans="12:12" x14ac:dyDescent="0.2">
      <c r="L3559"/>
    </row>
    <row r="3560" spans="12:12" x14ac:dyDescent="0.2">
      <c r="L3560"/>
    </row>
    <row r="3561" spans="12:12" x14ac:dyDescent="0.2">
      <c r="L3561"/>
    </row>
    <row r="3562" spans="12:12" x14ac:dyDescent="0.2">
      <c r="L3562"/>
    </row>
    <row r="3563" spans="12:12" x14ac:dyDescent="0.2">
      <c r="L3563"/>
    </row>
    <row r="3564" spans="12:12" x14ac:dyDescent="0.2">
      <c r="L3564"/>
    </row>
    <row r="3565" spans="12:12" x14ac:dyDescent="0.2">
      <c r="L3565"/>
    </row>
    <row r="3566" spans="12:12" x14ac:dyDescent="0.2">
      <c r="L3566"/>
    </row>
    <row r="3567" spans="12:12" x14ac:dyDescent="0.2">
      <c r="L3567"/>
    </row>
    <row r="3568" spans="12:12" x14ac:dyDescent="0.2">
      <c r="L3568"/>
    </row>
    <row r="3569" spans="12:12" x14ac:dyDescent="0.2">
      <c r="L3569"/>
    </row>
    <row r="3570" spans="12:12" x14ac:dyDescent="0.2">
      <c r="L3570"/>
    </row>
    <row r="3571" spans="12:12" x14ac:dyDescent="0.2">
      <c r="L3571"/>
    </row>
    <row r="3572" spans="12:12" x14ac:dyDescent="0.2">
      <c r="L3572"/>
    </row>
    <row r="3573" spans="12:12" x14ac:dyDescent="0.2">
      <c r="L3573"/>
    </row>
    <row r="3574" spans="12:12" x14ac:dyDescent="0.2">
      <c r="L3574"/>
    </row>
    <row r="3575" spans="12:12" x14ac:dyDescent="0.2">
      <c r="L3575"/>
    </row>
    <row r="3576" spans="12:12" x14ac:dyDescent="0.2">
      <c r="L3576"/>
    </row>
    <row r="3577" spans="12:12" x14ac:dyDescent="0.2">
      <c r="L3577"/>
    </row>
    <row r="3578" spans="12:12" x14ac:dyDescent="0.2">
      <c r="L3578"/>
    </row>
    <row r="3579" spans="12:12" x14ac:dyDescent="0.2">
      <c r="L3579"/>
    </row>
    <row r="3580" spans="12:12" x14ac:dyDescent="0.2">
      <c r="L3580"/>
    </row>
    <row r="3581" spans="12:12" x14ac:dyDescent="0.2">
      <c r="L3581"/>
    </row>
    <row r="3582" spans="12:12" x14ac:dyDescent="0.2">
      <c r="L3582"/>
    </row>
    <row r="3583" spans="12:12" x14ac:dyDescent="0.2">
      <c r="L3583"/>
    </row>
    <row r="3584" spans="12:12" x14ac:dyDescent="0.2">
      <c r="L3584"/>
    </row>
    <row r="3585" spans="12:12" x14ac:dyDescent="0.2">
      <c r="L3585"/>
    </row>
    <row r="3586" spans="12:12" x14ac:dyDescent="0.2">
      <c r="L3586"/>
    </row>
    <row r="3587" spans="12:12" x14ac:dyDescent="0.2">
      <c r="L3587"/>
    </row>
    <row r="3588" spans="12:12" x14ac:dyDescent="0.2">
      <c r="L3588"/>
    </row>
    <row r="3589" spans="12:12" x14ac:dyDescent="0.2">
      <c r="L3589"/>
    </row>
    <row r="3590" spans="12:12" x14ac:dyDescent="0.2">
      <c r="L3590"/>
    </row>
    <row r="3591" spans="12:12" x14ac:dyDescent="0.2">
      <c r="L3591"/>
    </row>
    <row r="3592" spans="12:12" x14ac:dyDescent="0.2">
      <c r="L3592"/>
    </row>
    <row r="3593" spans="12:12" x14ac:dyDescent="0.2">
      <c r="L3593"/>
    </row>
    <row r="3594" spans="12:12" x14ac:dyDescent="0.2">
      <c r="L3594"/>
    </row>
    <row r="3595" spans="12:12" x14ac:dyDescent="0.2">
      <c r="L3595"/>
    </row>
    <row r="3596" spans="12:12" x14ac:dyDescent="0.2">
      <c r="L3596"/>
    </row>
    <row r="3597" spans="12:12" x14ac:dyDescent="0.2">
      <c r="L3597"/>
    </row>
    <row r="3598" spans="12:12" x14ac:dyDescent="0.2">
      <c r="L3598"/>
    </row>
    <row r="3599" spans="12:12" x14ac:dyDescent="0.2">
      <c r="L3599"/>
    </row>
    <row r="3600" spans="12:12" x14ac:dyDescent="0.2">
      <c r="L3600"/>
    </row>
    <row r="3601" spans="12:12" x14ac:dyDescent="0.2">
      <c r="L3601"/>
    </row>
    <row r="3602" spans="12:12" x14ac:dyDescent="0.2">
      <c r="L3602"/>
    </row>
    <row r="3603" spans="12:12" x14ac:dyDescent="0.2">
      <c r="L3603"/>
    </row>
    <row r="3604" spans="12:12" x14ac:dyDescent="0.2">
      <c r="L3604"/>
    </row>
    <row r="3605" spans="12:12" x14ac:dyDescent="0.2">
      <c r="L3605"/>
    </row>
    <row r="3606" spans="12:12" x14ac:dyDescent="0.2">
      <c r="L3606"/>
    </row>
    <row r="3607" spans="12:12" x14ac:dyDescent="0.2">
      <c r="L3607"/>
    </row>
    <row r="3608" spans="12:12" x14ac:dyDescent="0.2">
      <c r="L3608"/>
    </row>
    <row r="3609" spans="12:12" x14ac:dyDescent="0.2">
      <c r="L3609"/>
    </row>
    <row r="3610" spans="12:12" x14ac:dyDescent="0.2">
      <c r="L3610"/>
    </row>
    <row r="3611" spans="12:12" x14ac:dyDescent="0.2">
      <c r="L3611"/>
    </row>
    <row r="3612" spans="12:12" x14ac:dyDescent="0.2">
      <c r="L3612"/>
    </row>
    <row r="3613" spans="12:12" x14ac:dyDescent="0.2">
      <c r="L3613"/>
    </row>
    <row r="3614" spans="12:12" x14ac:dyDescent="0.2">
      <c r="L3614"/>
    </row>
    <row r="3615" spans="12:12" x14ac:dyDescent="0.2">
      <c r="L3615"/>
    </row>
    <row r="3616" spans="12:12" x14ac:dyDescent="0.2">
      <c r="L3616"/>
    </row>
    <row r="3617" spans="12:12" x14ac:dyDescent="0.2">
      <c r="L3617"/>
    </row>
    <row r="3618" spans="12:12" x14ac:dyDescent="0.2">
      <c r="L3618"/>
    </row>
    <row r="3619" spans="12:12" x14ac:dyDescent="0.2">
      <c r="L3619"/>
    </row>
    <row r="3620" spans="12:12" x14ac:dyDescent="0.2">
      <c r="L3620"/>
    </row>
    <row r="3621" spans="12:12" x14ac:dyDescent="0.2">
      <c r="L3621"/>
    </row>
    <row r="3622" spans="12:12" x14ac:dyDescent="0.2">
      <c r="L3622"/>
    </row>
    <row r="3623" spans="12:12" x14ac:dyDescent="0.2">
      <c r="L3623"/>
    </row>
    <row r="3624" spans="12:12" x14ac:dyDescent="0.2">
      <c r="L3624"/>
    </row>
    <row r="3625" spans="12:12" x14ac:dyDescent="0.2">
      <c r="L3625"/>
    </row>
    <row r="3626" spans="12:12" x14ac:dyDescent="0.2">
      <c r="L3626"/>
    </row>
    <row r="3627" spans="12:12" x14ac:dyDescent="0.2">
      <c r="L3627"/>
    </row>
    <row r="3628" spans="12:12" x14ac:dyDescent="0.2">
      <c r="L3628"/>
    </row>
    <row r="3629" spans="12:12" x14ac:dyDescent="0.2">
      <c r="L3629"/>
    </row>
    <row r="3630" spans="12:12" x14ac:dyDescent="0.2">
      <c r="L3630"/>
    </row>
    <row r="3631" spans="12:12" x14ac:dyDescent="0.2">
      <c r="L3631"/>
    </row>
    <row r="3632" spans="12:12" x14ac:dyDescent="0.2">
      <c r="L3632"/>
    </row>
    <row r="3633" spans="12:12" x14ac:dyDescent="0.2">
      <c r="L3633"/>
    </row>
    <row r="3634" spans="12:12" x14ac:dyDescent="0.2">
      <c r="L3634"/>
    </row>
    <row r="3635" spans="12:12" x14ac:dyDescent="0.2">
      <c r="L3635"/>
    </row>
    <row r="3636" spans="12:12" x14ac:dyDescent="0.2">
      <c r="L3636"/>
    </row>
    <row r="3637" spans="12:12" x14ac:dyDescent="0.2">
      <c r="L3637"/>
    </row>
    <row r="3638" spans="12:12" x14ac:dyDescent="0.2">
      <c r="L3638"/>
    </row>
    <row r="3639" spans="12:12" x14ac:dyDescent="0.2">
      <c r="L3639"/>
    </row>
    <row r="3640" spans="12:12" x14ac:dyDescent="0.2">
      <c r="L3640"/>
    </row>
    <row r="3641" spans="12:12" x14ac:dyDescent="0.2">
      <c r="L3641"/>
    </row>
    <row r="3642" spans="12:12" x14ac:dyDescent="0.2">
      <c r="L3642"/>
    </row>
    <row r="3643" spans="12:12" x14ac:dyDescent="0.2">
      <c r="L3643"/>
    </row>
    <row r="3644" spans="12:12" x14ac:dyDescent="0.2">
      <c r="L3644"/>
    </row>
    <row r="3645" spans="12:12" x14ac:dyDescent="0.2">
      <c r="L3645"/>
    </row>
    <row r="3646" spans="12:12" x14ac:dyDescent="0.2">
      <c r="L3646"/>
    </row>
    <row r="3647" spans="12:12" x14ac:dyDescent="0.2">
      <c r="L3647"/>
    </row>
    <row r="3648" spans="12:12" x14ac:dyDescent="0.2">
      <c r="L3648"/>
    </row>
    <row r="3649" spans="12:12" x14ac:dyDescent="0.2">
      <c r="L3649"/>
    </row>
    <row r="3650" spans="12:12" x14ac:dyDescent="0.2">
      <c r="L3650"/>
    </row>
    <row r="3651" spans="12:12" x14ac:dyDescent="0.2">
      <c r="L3651"/>
    </row>
    <row r="3652" spans="12:12" x14ac:dyDescent="0.2">
      <c r="L3652"/>
    </row>
    <row r="3653" spans="12:12" x14ac:dyDescent="0.2">
      <c r="L3653"/>
    </row>
    <row r="3654" spans="12:12" x14ac:dyDescent="0.2">
      <c r="L3654"/>
    </row>
    <row r="3655" spans="12:12" x14ac:dyDescent="0.2">
      <c r="L3655"/>
    </row>
    <row r="3656" spans="12:12" x14ac:dyDescent="0.2">
      <c r="L3656"/>
    </row>
    <row r="3657" spans="12:12" x14ac:dyDescent="0.2">
      <c r="L3657"/>
    </row>
    <row r="3658" spans="12:12" x14ac:dyDescent="0.2">
      <c r="L3658"/>
    </row>
    <row r="3659" spans="12:12" x14ac:dyDescent="0.2">
      <c r="L3659"/>
    </row>
    <row r="3660" spans="12:12" x14ac:dyDescent="0.2">
      <c r="L3660"/>
    </row>
    <row r="3661" spans="12:12" x14ac:dyDescent="0.2">
      <c r="L3661"/>
    </row>
    <row r="3662" spans="12:12" x14ac:dyDescent="0.2">
      <c r="L3662"/>
    </row>
    <row r="3663" spans="12:12" x14ac:dyDescent="0.2">
      <c r="L3663"/>
    </row>
    <row r="3664" spans="12:12" x14ac:dyDescent="0.2">
      <c r="L3664"/>
    </row>
    <row r="3665" spans="12:12" x14ac:dyDescent="0.2">
      <c r="L3665"/>
    </row>
    <row r="3666" spans="12:12" x14ac:dyDescent="0.2">
      <c r="L3666"/>
    </row>
    <row r="3667" spans="12:12" x14ac:dyDescent="0.2">
      <c r="L3667"/>
    </row>
    <row r="3668" spans="12:12" x14ac:dyDescent="0.2">
      <c r="L3668"/>
    </row>
    <row r="3669" spans="12:12" x14ac:dyDescent="0.2">
      <c r="L3669"/>
    </row>
    <row r="3670" spans="12:12" x14ac:dyDescent="0.2">
      <c r="L3670"/>
    </row>
    <row r="3671" spans="12:12" x14ac:dyDescent="0.2">
      <c r="L3671"/>
    </row>
    <row r="3672" spans="12:12" x14ac:dyDescent="0.2">
      <c r="L3672"/>
    </row>
    <row r="3673" spans="12:12" x14ac:dyDescent="0.2">
      <c r="L3673"/>
    </row>
    <row r="3674" spans="12:12" x14ac:dyDescent="0.2">
      <c r="L3674"/>
    </row>
    <row r="3675" spans="12:12" x14ac:dyDescent="0.2">
      <c r="L3675"/>
    </row>
    <row r="3676" spans="12:12" x14ac:dyDescent="0.2">
      <c r="L3676"/>
    </row>
    <row r="3677" spans="12:12" x14ac:dyDescent="0.2">
      <c r="L3677"/>
    </row>
    <row r="3678" spans="12:12" x14ac:dyDescent="0.2">
      <c r="L3678"/>
    </row>
    <row r="3679" spans="12:12" x14ac:dyDescent="0.2">
      <c r="L3679"/>
    </row>
    <row r="3680" spans="12:12" x14ac:dyDescent="0.2">
      <c r="L3680"/>
    </row>
    <row r="3681" spans="12:12" x14ac:dyDescent="0.2">
      <c r="L3681"/>
    </row>
    <row r="3682" spans="12:12" x14ac:dyDescent="0.2">
      <c r="L3682"/>
    </row>
    <row r="3683" spans="12:12" x14ac:dyDescent="0.2">
      <c r="L3683"/>
    </row>
    <row r="3684" spans="12:12" x14ac:dyDescent="0.2">
      <c r="L3684"/>
    </row>
    <row r="3685" spans="12:12" x14ac:dyDescent="0.2">
      <c r="L3685"/>
    </row>
    <row r="3686" spans="12:12" x14ac:dyDescent="0.2">
      <c r="L3686"/>
    </row>
    <row r="3687" spans="12:12" x14ac:dyDescent="0.2">
      <c r="L3687"/>
    </row>
    <row r="3688" spans="12:12" x14ac:dyDescent="0.2">
      <c r="L3688"/>
    </row>
    <row r="3689" spans="12:12" x14ac:dyDescent="0.2">
      <c r="L3689"/>
    </row>
    <row r="3690" spans="12:12" x14ac:dyDescent="0.2">
      <c r="L3690"/>
    </row>
    <row r="3691" spans="12:12" x14ac:dyDescent="0.2">
      <c r="L3691"/>
    </row>
    <row r="3692" spans="12:12" x14ac:dyDescent="0.2">
      <c r="L3692"/>
    </row>
    <row r="3693" spans="12:12" x14ac:dyDescent="0.2">
      <c r="L3693"/>
    </row>
    <row r="3694" spans="12:12" x14ac:dyDescent="0.2">
      <c r="L3694"/>
    </row>
    <row r="3695" spans="12:12" x14ac:dyDescent="0.2">
      <c r="L3695"/>
    </row>
    <row r="3696" spans="12:12" x14ac:dyDescent="0.2">
      <c r="L3696"/>
    </row>
    <row r="3697" spans="12:12" x14ac:dyDescent="0.2">
      <c r="L3697"/>
    </row>
    <row r="3698" spans="12:12" x14ac:dyDescent="0.2">
      <c r="L3698"/>
    </row>
    <row r="3699" spans="12:12" x14ac:dyDescent="0.2">
      <c r="L3699"/>
    </row>
    <row r="3700" spans="12:12" x14ac:dyDescent="0.2">
      <c r="L3700"/>
    </row>
    <row r="3701" spans="12:12" x14ac:dyDescent="0.2">
      <c r="L3701"/>
    </row>
    <row r="3702" spans="12:12" x14ac:dyDescent="0.2">
      <c r="L3702"/>
    </row>
    <row r="3703" spans="12:12" x14ac:dyDescent="0.2">
      <c r="L3703"/>
    </row>
    <row r="3704" spans="12:12" x14ac:dyDescent="0.2">
      <c r="L3704"/>
    </row>
    <row r="3705" spans="12:12" x14ac:dyDescent="0.2">
      <c r="L3705"/>
    </row>
    <row r="3706" spans="12:12" x14ac:dyDescent="0.2">
      <c r="L3706"/>
    </row>
    <row r="3707" spans="12:12" x14ac:dyDescent="0.2">
      <c r="L3707"/>
    </row>
    <row r="3708" spans="12:12" x14ac:dyDescent="0.2">
      <c r="L3708"/>
    </row>
    <row r="3709" spans="12:12" x14ac:dyDescent="0.2">
      <c r="L3709"/>
    </row>
    <row r="3710" spans="12:12" x14ac:dyDescent="0.2">
      <c r="L3710"/>
    </row>
    <row r="3711" spans="12:12" x14ac:dyDescent="0.2">
      <c r="L3711"/>
    </row>
    <row r="3712" spans="12:12" x14ac:dyDescent="0.2">
      <c r="L3712"/>
    </row>
    <row r="3713" spans="12:12" x14ac:dyDescent="0.2">
      <c r="L3713"/>
    </row>
    <row r="3714" spans="12:12" x14ac:dyDescent="0.2">
      <c r="L3714"/>
    </row>
    <row r="3715" spans="12:12" x14ac:dyDescent="0.2">
      <c r="L3715"/>
    </row>
    <row r="3716" spans="12:12" x14ac:dyDescent="0.2">
      <c r="L3716"/>
    </row>
    <row r="3717" spans="12:12" x14ac:dyDescent="0.2">
      <c r="L3717"/>
    </row>
    <row r="3718" spans="12:12" x14ac:dyDescent="0.2">
      <c r="L3718"/>
    </row>
    <row r="3719" spans="12:12" x14ac:dyDescent="0.2">
      <c r="L3719"/>
    </row>
    <row r="3720" spans="12:12" x14ac:dyDescent="0.2">
      <c r="L3720"/>
    </row>
    <row r="3721" spans="12:12" x14ac:dyDescent="0.2">
      <c r="L3721"/>
    </row>
    <row r="3722" spans="12:12" x14ac:dyDescent="0.2">
      <c r="L3722"/>
    </row>
    <row r="3723" spans="12:12" x14ac:dyDescent="0.2">
      <c r="L3723"/>
    </row>
    <row r="3724" spans="12:12" x14ac:dyDescent="0.2">
      <c r="L3724"/>
    </row>
    <row r="3725" spans="12:12" x14ac:dyDescent="0.2">
      <c r="L3725"/>
    </row>
    <row r="3726" spans="12:12" x14ac:dyDescent="0.2">
      <c r="L3726"/>
    </row>
    <row r="3727" spans="12:12" x14ac:dyDescent="0.2">
      <c r="L3727"/>
    </row>
    <row r="3728" spans="12:12" x14ac:dyDescent="0.2">
      <c r="L3728"/>
    </row>
    <row r="3729" spans="12:12" x14ac:dyDescent="0.2">
      <c r="L3729"/>
    </row>
    <row r="3730" spans="12:12" x14ac:dyDescent="0.2">
      <c r="L3730"/>
    </row>
    <row r="3731" spans="12:12" x14ac:dyDescent="0.2">
      <c r="L3731"/>
    </row>
    <row r="3732" spans="12:12" x14ac:dyDescent="0.2">
      <c r="L3732"/>
    </row>
    <row r="3733" spans="12:12" x14ac:dyDescent="0.2">
      <c r="L3733"/>
    </row>
    <row r="3734" spans="12:12" x14ac:dyDescent="0.2">
      <c r="L3734"/>
    </row>
    <row r="3735" spans="12:12" x14ac:dyDescent="0.2">
      <c r="L3735"/>
    </row>
    <row r="3736" spans="12:12" x14ac:dyDescent="0.2">
      <c r="L3736"/>
    </row>
    <row r="3737" spans="12:12" x14ac:dyDescent="0.2">
      <c r="L3737"/>
    </row>
    <row r="3738" spans="12:12" x14ac:dyDescent="0.2">
      <c r="L3738"/>
    </row>
    <row r="3739" spans="12:12" x14ac:dyDescent="0.2">
      <c r="L3739"/>
    </row>
    <row r="3740" spans="12:12" x14ac:dyDescent="0.2">
      <c r="L3740"/>
    </row>
    <row r="3741" spans="12:12" x14ac:dyDescent="0.2">
      <c r="L3741"/>
    </row>
    <row r="3742" spans="12:12" x14ac:dyDescent="0.2">
      <c r="L3742"/>
    </row>
    <row r="3743" spans="12:12" x14ac:dyDescent="0.2">
      <c r="L3743"/>
    </row>
    <row r="3744" spans="12:12" x14ac:dyDescent="0.2">
      <c r="L3744"/>
    </row>
    <row r="3745" spans="12:12" x14ac:dyDescent="0.2">
      <c r="L3745"/>
    </row>
    <row r="3746" spans="12:12" x14ac:dyDescent="0.2">
      <c r="L3746"/>
    </row>
    <row r="3747" spans="12:12" x14ac:dyDescent="0.2">
      <c r="L3747"/>
    </row>
    <row r="3748" spans="12:12" x14ac:dyDescent="0.2">
      <c r="L3748"/>
    </row>
    <row r="3749" spans="12:12" x14ac:dyDescent="0.2">
      <c r="L3749"/>
    </row>
    <row r="3750" spans="12:12" x14ac:dyDescent="0.2">
      <c r="L3750"/>
    </row>
    <row r="3751" spans="12:12" x14ac:dyDescent="0.2">
      <c r="L3751"/>
    </row>
    <row r="3752" spans="12:12" x14ac:dyDescent="0.2">
      <c r="L3752"/>
    </row>
    <row r="3753" spans="12:12" x14ac:dyDescent="0.2">
      <c r="L3753"/>
    </row>
    <row r="3754" spans="12:12" x14ac:dyDescent="0.2">
      <c r="L3754"/>
    </row>
    <row r="3755" spans="12:12" x14ac:dyDescent="0.2">
      <c r="L3755"/>
    </row>
    <row r="3756" spans="12:12" x14ac:dyDescent="0.2">
      <c r="L3756"/>
    </row>
    <row r="3757" spans="12:12" x14ac:dyDescent="0.2">
      <c r="L3757"/>
    </row>
    <row r="3758" spans="12:12" x14ac:dyDescent="0.2">
      <c r="L3758"/>
    </row>
    <row r="3759" spans="12:12" x14ac:dyDescent="0.2">
      <c r="L3759"/>
    </row>
    <row r="3760" spans="12:12" x14ac:dyDescent="0.2">
      <c r="L3760"/>
    </row>
    <row r="3761" spans="12:12" x14ac:dyDescent="0.2">
      <c r="L3761"/>
    </row>
    <row r="3762" spans="12:12" x14ac:dyDescent="0.2">
      <c r="L3762"/>
    </row>
    <row r="3763" spans="12:12" x14ac:dyDescent="0.2">
      <c r="L3763"/>
    </row>
    <row r="3764" spans="12:12" x14ac:dyDescent="0.2">
      <c r="L3764"/>
    </row>
    <row r="3765" spans="12:12" x14ac:dyDescent="0.2">
      <c r="L3765"/>
    </row>
    <row r="3766" spans="12:12" x14ac:dyDescent="0.2">
      <c r="L3766"/>
    </row>
    <row r="3767" spans="12:12" x14ac:dyDescent="0.2">
      <c r="L3767"/>
    </row>
    <row r="3768" spans="12:12" x14ac:dyDescent="0.2">
      <c r="L3768"/>
    </row>
    <row r="3769" spans="12:12" x14ac:dyDescent="0.2">
      <c r="L3769"/>
    </row>
    <row r="3770" spans="12:12" x14ac:dyDescent="0.2">
      <c r="L3770"/>
    </row>
    <row r="3771" spans="12:12" x14ac:dyDescent="0.2">
      <c r="L3771"/>
    </row>
    <row r="3772" spans="12:12" x14ac:dyDescent="0.2">
      <c r="L3772"/>
    </row>
    <row r="3773" spans="12:12" x14ac:dyDescent="0.2">
      <c r="L3773"/>
    </row>
    <row r="3774" spans="12:12" x14ac:dyDescent="0.2">
      <c r="L3774"/>
    </row>
    <row r="3775" spans="12:12" x14ac:dyDescent="0.2">
      <c r="L3775"/>
    </row>
    <row r="3776" spans="12:12" x14ac:dyDescent="0.2">
      <c r="L3776"/>
    </row>
    <row r="3777" spans="12:12" x14ac:dyDescent="0.2">
      <c r="L3777"/>
    </row>
    <row r="3778" spans="12:12" x14ac:dyDescent="0.2">
      <c r="L3778"/>
    </row>
    <row r="3779" spans="12:12" x14ac:dyDescent="0.2">
      <c r="L3779"/>
    </row>
    <row r="3780" spans="12:12" x14ac:dyDescent="0.2">
      <c r="L3780"/>
    </row>
    <row r="3781" spans="12:12" x14ac:dyDescent="0.2">
      <c r="L3781"/>
    </row>
    <row r="3782" spans="12:12" x14ac:dyDescent="0.2">
      <c r="L3782"/>
    </row>
    <row r="3783" spans="12:12" x14ac:dyDescent="0.2">
      <c r="L3783"/>
    </row>
    <row r="3784" spans="12:12" x14ac:dyDescent="0.2">
      <c r="L3784"/>
    </row>
    <row r="3785" spans="12:12" x14ac:dyDescent="0.2">
      <c r="L3785"/>
    </row>
    <row r="3786" spans="12:12" x14ac:dyDescent="0.2">
      <c r="L3786"/>
    </row>
    <row r="3787" spans="12:12" x14ac:dyDescent="0.2">
      <c r="L3787"/>
    </row>
    <row r="3788" spans="12:12" x14ac:dyDescent="0.2">
      <c r="L3788"/>
    </row>
    <row r="3789" spans="12:12" x14ac:dyDescent="0.2">
      <c r="L3789"/>
    </row>
    <row r="3790" spans="12:12" x14ac:dyDescent="0.2">
      <c r="L3790"/>
    </row>
    <row r="3791" spans="12:12" x14ac:dyDescent="0.2">
      <c r="L3791"/>
    </row>
    <row r="3792" spans="12:12" x14ac:dyDescent="0.2">
      <c r="L3792"/>
    </row>
    <row r="3793" spans="12:12" x14ac:dyDescent="0.2">
      <c r="L3793"/>
    </row>
    <row r="3794" spans="12:12" x14ac:dyDescent="0.2">
      <c r="L3794"/>
    </row>
    <row r="3795" spans="12:12" x14ac:dyDescent="0.2">
      <c r="L3795"/>
    </row>
    <row r="3796" spans="12:12" x14ac:dyDescent="0.2">
      <c r="L3796"/>
    </row>
    <row r="3797" spans="12:12" x14ac:dyDescent="0.2">
      <c r="L3797"/>
    </row>
    <row r="3798" spans="12:12" x14ac:dyDescent="0.2">
      <c r="L3798"/>
    </row>
    <row r="3799" spans="12:12" x14ac:dyDescent="0.2">
      <c r="L3799"/>
    </row>
    <row r="3800" spans="12:12" x14ac:dyDescent="0.2">
      <c r="L3800"/>
    </row>
    <row r="3801" spans="12:12" x14ac:dyDescent="0.2">
      <c r="L3801"/>
    </row>
    <row r="3802" spans="12:12" x14ac:dyDescent="0.2">
      <c r="L3802"/>
    </row>
    <row r="3803" spans="12:12" x14ac:dyDescent="0.2">
      <c r="L3803"/>
    </row>
    <row r="3804" spans="12:12" x14ac:dyDescent="0.2">
      <c r="L3804"/>
    </row>
    <row r="3805" spans="12:12" x14ac:dyDescent="0.2">
      <c r="L3805"/>
    </row>
    <row r="3806" spans="12:12" x14ac:dyDescent="0.2">
      <c r="L3806"/>
    </row>
    <row r="3807" spans="12:12" x14ac:dyDescent="0.2">
      <c r="L3807"/>
    </row>
    <row r="3808" spans="12:12" x14ac:dyDescent="0.2">
      <c r="L3808"/>
    </row>
    <row r="3809" spans="12:12" x14ac:dyDescent="0.2">
      <c r="L3809"/>
    </row>
    <row r="3810" spans="12:12" x14ac:dyDescent="0.2">
      <c r="L3810"/>
    </row>
    <row r="3811" spans="12:12" x14ac:dyDescent="0.2">
      <c r="L3811"/>
    </row>
    <row r="3812" spans="12:12" x14ac:dyDescent="0.2">
      <c r="L3812"/>
    </row>
    <row r="3813" spans="12:12" x14ac:dyDescent="0.2">
      <c r="L3813"/>
    </row>
    <row r="3814" spans="12:12" x14ac:dyDescent="0.2">
      <c r="L3814"/>
    </row>
    <row r="3815" spans="12:12" x14ac:dyDescent="0.2">
      <c r="L3815"/>
    </row>
    <row r="3816" spans="12:12" x14ac:dyDescent="0.2">
      <c r="L3816"/>
    </row>
    <row r="3817" spans="12:12" x14ac:dyDescent="0.2">
      <c r="L3817"/>
    </row>
    <row r="3818" spans="12:12" x14ac:dyDescent="0.2">
      <c r="L3818"/>
    </row>
    <row r="3819" spans="12:12" x14ac:dyDescent="0.2">
      <c r="L3819"/>
    </row>
    <row r="3820" spans="12:12" x14ac:dyDescent="0.2">
      <c r="L3820"/>
    </row>
    <row r="3821" spans="12:12" x14ac:dyDescent="0.2">
      <c r="L3821"/>
    </row>
    <row r="3822" spans="12:12" x14ac:dyDescent="0.2">
      <c r="L3822"/>
    </row>
    <row r="3823" spans="12:12" x14ac:dyDescent="0.2">
      <c r="L3823"/>
    </row>
    <row r="3824" spans="12:12" x14ac:dyDescent="0.2">
      <c r="L3824"/>
    </row>
    <row r="3825" spans="12:12" x14ac:dyDescent="0.2">
      <c r="L3825"/>
    </row>
    <row r="3826" spans="12:12" x14ac:dyDescent="0.2">
      <c r="L3826"/>
    </row>
    <row r="3827" spans="12:12" x14ac:dyDescent="0.2">
      <c r="L3827"/>
    </row>
    <row r="3828" spans="12:12" x14ac:dyDescent="0.2">
      <c r="L3828"/>
    </row>
    <row r="3829" spans="12:12" x14ac:dyDescent="0.2">
      <c r="L3829"/>
    </row>
    <row r="3830" spans="12:12" x14ac:dyDescent="0.2">
      <c r="L3830"/>
    </row>
    <row r="3831" spans="12:12" x14ac:dyDescent="0.2">
      <c r="L3831"/>
    </row>
    <row r="3832" spans="12:12" x14ac:dyDescent="0.2">
      <c r="L3832"/>
    </row>
    <row r="3833" spans="12:12" x14ac:dyDescent="0.2">
      <c r="L3833"/>
    </row>
    <row r="3834" spans="12:12" x14ac:dyDescent="0.2">
      <c r="L3834"/>
    </row>
    <row r="3835" spans="12:12" x14ac:dyDescent="0.2">
      <c r="L3835"/>
    </row>
    <row r="3836" spans="12:12" x14ac:dyDescent="0.2">
      <c r="L3836"/>
    </row>
    <row r="3837" spans="12:12" x14ac:dyDescent="0.2">
      <c r="L3837"/>
    </row>
    <row r="3838" spans="12:12" x14ac:dyDescent="0.2">
      <c r="L3838"/>
    </row>
    <row r="3839" spans="12:12" x14ac:dyDescent="0.2">
      <c r="L3839"/>
    </row>
    <row r="3840" spans="12:12" x14ac:dyDescent="0.2">
      <c r="L3840"/>
    </row>
    <row r="3841" spans="12:12" x14ac:dyDescent="0.2">
      <c r="L3841"/>
    </row>
    <row r="3842" spans="12:12" x14ac:dyDescent="0.2">
      <c r="L3842"/>
    </row>
    <row r="3843" spans="12:12" x14ac:dyDescent="0.2">
      <c r="L3843"/>
    </row>
    <row r="3844" spans="12:12" x14ac:dyDescent="0.2">
      <c r="L3844"/>
    </row>
    <row r="3845" spans="12:12" x14ac:dyDescent="0.2">
      <c r="L3845"/>
    </row>
    <row r="3846" spans="12:12" x14ac:dyDescent="0.2">
      <c r="L3846"/>
    </row>
    <row r="3847" spans="12:12" x14ac:dyDescent="0.2">
      <c r="L3847"/>
    </row>
    <row r="3848" spans="12:12" x14ac:dyDescent="0.2">
      <c r="L3848"/>
    </row>
    <row r="3849" spans="12:12" x14ac:dyDescent="0.2">
      <c r="L3849"/>
    </row>
    <row r="3850" spans="12:12" x14ac:dyDescent="0.2">
      <c r="L3850"/>
    </row>
    <row r="3851" spans="12:12" x14ac:dyDescent="0.2">
      <c r="L3851"/>
    </row>
    <row r="3852" spans="12:12" x14ac:dyDescent="0.2">
      <c r="L3852"/>
    </row>
    <row r="3853" spans="12:12" x14ac:dyDescent="0.2">
      <c r="L3853"/>
    </row>
    <row r="3854" spans="12:12" x14ac:dyDescent="0.2">
      <c r="L3854"/>
    </row>
    <row r="3855" spans="12:12" x14ac:dyDescent="0.2">
      <c r="L3855"/>
    </row>
    <row r="3856" spans="12:12" x14ac:dyDescent="0.2">
      <c r="L3856"/>
    </row>
    <row r="3857" spans="12:12" x14ac:dyDescent="0.2">
      <c r="L3857"/>
    </row>
    <row r="3858" spans="12:12" x14ac:dyDescent="0.2">
      <c r="L3858"/>
    </row>
    <row r="3859" spans="12:12" x14ac:dyDescent="0.2">
      <c r="L3859"/>
    </row>
    <row r="3860" spans="12:12" x14ac:dyDescent="0.2">
      <c r="L3860"/>
    </row>
    <row r="3861" spans="12:12" x14ac:dyDescent="0.2">
      <c r="L3861"/>
    </row>
    <row r="3862" spans="12:12" x14ac:dyDescent="0.2">
      <c r="L3862"/>
    </row>
    <row r="3863" spans="12:12" x14ac:dyDescent="0.2">
      <c r="L3863"/>
    </row>
    <row r="3864" spans="12:12" x14ac:dyDescent="0.2">
      <c r="L3864"/>
    </row>
    <row r="3865" spans="12:12" x14ac:dyDescent="0.2">
      <c r="L3865"/>
    </row>
    <row r="3866" spans="12:12" x14ac:dyDescent="0.2">
      <c r="L3866"/>
    </row>
    <row r="3867" spans="12:12" x14ac:dyDescent="0.2">
      <c r="L3867"/>
    </row>
    <row r="3868" spans="12:12" x14ac:dyDescent="0.2">
      <c r="L3868"/>
    </row>
    <row r="3869" spans="12:12" x14ac:dyDescent="0.2">
      <c r="L3869"/>
    </row>
    <row r="3870" spans="12:12" x14ac:dyDescent="0.2">
      <c r="L3870"/>
    </row>
    <row r="3871" spans="12:12" x14ac:dyDescent="0.2">
      <c r="L3871"/>
    </row>
    <row r="3872" spans="12:12" x14ac:dyDescent="0.2">
      <c r="L3872"/>
    </row>
    <row r="3873" spans="12:12" x14ac:dyDescent="0.2">
      <c r="L3873"/>
    </row>
    <row r="3874" spans="12:12" x14ac:dyDescent="0.2">
      <c r="L3874"/>
    </row>
    <row r="3875" spans="12:12" x14ac:dyDescent="0.2">
      <c r="L3875"/>
    </row>
    <row r="3876" spans="12:12" x14ac:dyDescent="0.2">
      <c r="L3876"/>
    </row>
    <row r="3877" spans="12:12" x14ac:dyDescent="0.2">
      <c r="L3877"/>
    </row>
    <row r="3878" spans="12:12" x14ac:dyDescent="0.2">
      <c r="L3878"/>
    </row>
    <row r="3879" spans="12:12" x14ac:dyDescent="0.2">
      <c r="L3879"/>
    </row>
    <row r="3880" spans="12:12" x14ac:dyDescent="0.2">
      <c r="L3880"/>
    </row>
    <row r="3881" spans="12:12" x14ac:dyDescent="0.2">
      <c r="L3881"/>
    </row>
    <row r="3882" spans="12:12" x14ac:dyDescent="0.2">
      <c r="L3882"/>
    </row>
    <row r="3883" spans="12:12" x14ac:dyDescent="0.2">
      <c r="L3883"/>
    </row>
    <row r="3884" spans="12:12" x14ac:dyDescent="0.2">
      <c r="L3884"/>
    </row>
    <row r="3885" spans="12:12" x14ac:dyDescent="0.2">
      <c r="L3885"/>
    </row>
    <row r="3886" spans="12:12" x14ac:dyDescent="0.2">
      <c r="L3886"/>
    </row>
    <row r="3887" spans="12:12" x14ac:dyDescent="0.2">
      <c r="L3887"/>
    </row>
    <row r="3888" spans="12:12" x14ac:dyDescent="0.2">
      <c r="L3888"/>
    </row>
    <row r="3889" spans="12:12" x14ac:dyDescent="0.2">
      <c r="L3889"/>
    </row>
    <row r="3890" spans="12:12" x14ac:dyDescent="0.2">
      <c r="L3890"/>
    </row>
    <row r="3891" spans="12:12" x14ac:dyDescent="0.2">
      <c r="L3891"/>
    </row>
    <row r="3892" spans="12:12" x14ac:dyDescent="0.2">
      <c r="L3892"/>
    </row>
    <row r="3893" spans="12:12" x14ac:dyDescent="0.2">
      <c r="L3893"/>
    </row>
    <row r="3894" spans="12:12" x14ac:dyDescent="0.2">
      <c r="L3894"/>
    </row>
    <row r="3895" spans="12:12" x14ac:dyDescent="0.2">
      <c r="L3895"/>
    </row>
    <row r="3896" spans="12:12" x14ac:dyDescent="0.2">
      <c r="L3896"/>
    </row>
    <row r="3897" spans="12:12" x14ac:dyDescent="0.2">
      <c r="L3897"/>
    </row>
    <row r="3898" spans="12:12" x14ac:dyDescent="0.2">
      <c r="L3898"/>
    </row>
    <row r="3899" spans="12:12" x14ac:dyDescent="0.2">
      <c r="L3899"/>
    </row>
    <row r="3900" spans="12:12" x14ac:dyDescent="0.2">
      <c r="L3900"/>
    </row>
    <row r="3901" spans="12:12" x14ac:dyDescent="0.2">
      <c r="L3901"/>
    </row>
    <row r="3902" spans="12:12" x14ac:dyDescent="0.2">
      <c r="L3902"/>
    </row>
    <row r="3903" spans="12:12" x14ac:dyDescent="0.2">
      <c r="L3903"/>
    </row>
    <row r="3904" spans="12:12" x14ac:dyDescent="0.2">
      <c r="L3904"/>
    </row>
    <row r="3905" spans="12:12" x14ac:dyDescent="0.2">
      <c r="L3905"/>
    </row>
    <row r="3906" spans="12:12" x14ac:dyDescent="0.2">
      <c r="L3906"/>
    </row>
    <row r="3907" spans="12:12" x14ac:dyDescent="0.2">
      <c r="L3907"/>
    </row>
    <row r="3908" spans="12:12" x14ac:dyDescent="0.2">
      <c r="L3908"/>
    </row>
    <row r="3909" spans="12:12" x14ac:dyDescent="0.2">
      <c r="L3909"/>
    </row>
    <row r="3910" spans="12:12" x14ac:dyDescent="0.2">
      <c r="L3910"/>
    </row>
    <row r="3911" spans="12:12" x14ac:dyDescent="0.2">
      <c r="L3911"/>
    </row>
    <row r="3912" spans="12:12" x14ac:dyDescent="0.2">
      <c r="L3912"/>
    </row>
    <row r="3913" spans="12:12" x14ac:dyDescent="0.2">
      <c r="L3913"/>
    </row>
    <row r="3914" spans="12:12" x14ac:dyDescent="0.2">
      <c r="L3914"/>
    </row>
    <row r="3915" spans="12:12" x14ac:dyDescent="0.2">
      <c r="L3915"/>
    </row>
    <row r="3916" spans="12:12" x14ac:dyDescent="0.2">
      <c r="L3916"/>
    </row>
    <row r="3917" spans="12:12" x14ac:dyDescent="0.2">
      <c r="L3917"/>
    </row>
    <row r="3918" spans="12:12" x14ac:dyDescent="0.2">
      <c r="L3918"/>
    </row>
    <row r="3919" spans="12:12" x14ac:dyDescent="0.2">
      <c r="L3919"/>
    </row>
    <row r="3920" spans="12:12" x14ac:dyDescent="0.2">
      <c r="L3920"/>
    </row>
    <row r="3921" spans="12:12" x14ac:dyDescent="0.2">
      <c r="L3921"/>
    </row>
    <row r="3922" spans="12:12" x14ac:dyDescent="0.2">
      <c r="L3922"/>
    </row>
    <row r="3923" spans="12:12" x14ac:dyDescent="0.2">
      <c r="L3923"/>
    </row>
    <row r="3924" spans="12:12" x14ac:dyDescent="0.2">
      <c r="L3924"/>
    </row>
    <row r="3925" spans="12:12" x14ac:dyDescent="0.2">
      <c r="L3925"/>
    </row>
    <row r="3926" spans="12:12" x14ac:dyDescent="0.2">
      <c r="L3926"/>
    </row>
    <row r="3927" spans="12:12" x14ac:dyDescent="0.2">
      <c r="L3927"/>
    </row>
    <row r="3928" spans="12:12" x14ac:dyDescent="0.2">
      <c r="L3928"/>
    </row>
    <row r="3929" spans="12:12" x14ac:dyDescent="0.2">
      <c r="L3929"/>
    </row>
    <row r="3930" spans="12:12" x14ac:dyDescent="0.2">
      <c r="L3930"/>
    </row>
    <row r="3931" spans="12:12" x14ac:dyDescent="0.2">
      <c r="L3931"/>
    </row>
    <row r="3932" spans="12:12" x14ac:dyDescent="0.2">
      <c r="L3932"/>
    </row>
    <row r="3933" spans="12:12" x14ac:dyDescent="0.2">
      <c r="L3933"/>
    </row>
    <row r="3934" spans="12:12" x14ac:dyDescent="0.2">
      <c r="L3934"/>
    </row>
    <row r="3935" spans="12:12" x14ac:dyDescent="0.2">
      <c r="L3935"/>
    </row>
    <row r="3936" spans="12:12" x14ac:dyDescent="0.2">
      <c r="L3936"/>
    </row>
    <row r="3937" spans="12:12" x14ac:dyDescent="0.2">
      <c r="L3937"/>
    </row>
    <row r="3938" spans="12:12" x14ac:dyDescent="0.2">
      <c r="L3938"/>
    </row>
    <row r="3939" spans="12:12" x14ac:dyDescent="0.2">
      <c r="L3939"/>
    </row>
    <row r="3940" spans="12:12" x14ac:dyDescent="0.2">
      <c r="L3940"/>
    </row>
    <row r="3941" spans="12:12" x14ac:dyDescent="0.2">
      <c r="L3941"/>
    </row>
    <row r="3942" spans="12:12" x14ac:dyDescent="0.2">
      <c r="L3942"/>
    </row>
    <row r="3943" spans="12:12" x14ac:dyDescent="0.2">
      <c r="L3943"/>
    </row>
    <row r="3944" spans="12:12" x14ac:dyDescent="0.2">
      <c r="L3944"/>
    </row>
    <row r="3945" spans="12:12" x14ac:dyDescent="0.2">
      <c r="L3945"/>
    </row>
    <row r="3946" spans="12:12" x14ac:dyDescent="0.2">
      <c r="L3946"/>
    </row>
    <row r="3947" spans="12:12" x14ac:dyDescent="0.2">
      <c r="L3947"/>
    </row>
    <row r="3948" spans="12:12" x14ac:dyDescent="0.2">
      <c r="L3948"/>
    </row>
    <row r="3949" spans="12:12" x14ac:dyDescent="0.2">
      <c r="L3949"/>
    </row>
    <row r="3950" spans="12:12" x14ac:dyDescent="0.2">
      <c r="L3950"/>
    </row>
    <row r="3951" spans="12:12" x14ac:dyDescent="0.2">
      <c r="L3951"/>
    </row>
    <row r="3952" spans="12:12" x14ac:dyDescent="0.2">
      <c r="L3952"/>
    </row>
    <row r="3953" spans="12:12" x14ac:dyDescent="0.2">
      <c r="L3953"/>
    </row>
    <row r="3954" spans="12:12" x14ac:dyDescent="0.2">
      <c r="L3954"/>
    </row>
    <row r="3955" spans="12:12" x14ac:dyDescent="0.2">
      <c r="L3955"/>
    </row>
    <row r="3956" spans="12:12" x14ac:dyDescent="0.2">
      <c r="L3956"/>
    </row>
    <row r="3957" spans="12:12" x14ac:dyDescent="0.2">
      <c r="L3957"/>
    </row>
    <row r="3958" spans="12:12" x14ac:dyDescent="0.2">
      <c r="L3958"/>
    </row>
    <row r="3959" spans="12:12" x14ac:dyDescent="0.2">
      <c r="L3959"/>
    </row>
    <row r="3960" spans="12:12" x14ac:dyDescent="0.2">
      <c r="L3960"/>
    </row>
    <row r="3961" spans="12:12" x14ac:dyDescent="0.2">
      <c r="L3961"/>
    </row>
    <row r="3962" spans="12:12" x14ac:dyDescent="0.2">
      <c r="L3962"/>
    </row>
    <row r="3963" spans="12:12" x14ac:dyDescent="0.2">
      <c r="L3963"/>
    </row>
    <row r="3964" spans="12:12" x14ac:dyDescent="0.2">
      <c r="L3964"/>
    </row>
    <row r="3965" spans="12:12" x14ac:dyDescent="0.2">
      <c r="L3965"/>
    </row>
    <row r="3966" spans="12:12" x14ac:dyDescent="0.2">
      <c r="L3966"/>
    </row>
    <row r="3967" spans="12:12" x14ac:dyDescent="0.2">
      <c r="L3967"/>
    </row>
    <row r="3968" spans="12:12" x14ac:dyDescent="0.2">
      <c r="L3968"/>
    </row>
    <row r="3969" spans="12:12" x14ac:dyDescent="0.2">
      <c r="L3969"/>
    </row>
    <row r="3970" spans="12:12" x14ac:dyDescent="0.2">
      <c r="L3970"/>
    </row>
    <row r="3971" spans="12:12" x14ac:dyDescent="0.2">
      <c r="L3971"/>
    </row>
    <row r="3972" spans="12:12" x14ac:dyDescent="0.2">
      <c r="L3972"/>
    </row>
    <row r="3973" spans="12:12" x14ac:dyDescent="0.2">
      <c r="L3973"/>
    </row>
    <row r="3974" spans="12:12" x14ac:dyDescent="0.2">
      <c r="L3974"/>
    </row>
    <row r="3975" spans="12:12" x14ac:dyDescent="0.2">
      <c r="L3975"/>
    </row>
    <row r="3976" spans="12:12" x14ac:dyDescent="0.2">
      <c r="L3976"/>
    </row>
    <row r="3977" spans="12:12" x14ac:dyDescent="0.2">
      <c r="L3977"/>
    </row>
    <row r="3978" spans="12:12" x14ac:dyDescent="0.2">
      <c r="L3978"/>
    </row>
    <row r="3979" spans="12:12" x14ac:dyDescent="0.2">
      <c r="L3979"/>
    </row>
    <row r="3980" spans="12:12" x14ac:dyDescent="0.2">
      <c r="L3980"/>
    </row>
    <row r="3981" spans="12:12" x14ac:dyDescent="0.2">
      <c r="L3981"/>
    </row>
    <row r="3982" spans="12:12" x14ac:dyDescent="0.2">
      <c r="L3982"/>
    </row>
    <row r="3983" spans="12:12" x14ac:dyDescent="0.2">
      <c r="L3983"/>
    </row>
    <row r="3984" spans="12:12" x14ac:dyDescent="0.2">
      <c r="L3984"/>
    </row>
    <row r="3985" spans="12:12" x14ac:dyDescent="0.2">
      <c r="L3985"/>
    </row>
    <row r="3986" spans="12:12" x14ac:dyDescent="0.2">
      <c r="L3986"/>
    </row>
    <row r="3987" spans="12:12" x14ac:dyDescent="0.2">
      <c r="L3987"/>
    </row>
    <row r="3988" spans="12:12" x14ac:dyDescent="0.2">
      <c r="L3988"/>
    </row>
    <row r="3989" spans="12:12" x14ac:dyDescent="0.2">
      <c r="L3989"/>
    </row>
    <row r="3990" spans="12:12" x14ac:dyDescent="0.2">
      <c r="L3990"/>
    </row>
    <row r="3991" spans="12:12" x14ac:dyDescent="0.2">
      <c r="L3991"/>
    </row>
    <row r="3992" spans="12:12" x14ac:dyDescent="0.2">
      <c r="L3992"/>
    </row>
    <row r="3993" spans="12:12" x14ac:dyDescent="0.2">
      <c r="L3993"/>
    </row>
    <row r="3994" spans="12:12" x14ac:dyDescent="0.2">
      <c r="L3994"/>
    </row>
    <row r="3995" spans="12:12" x14ac:dyDescent="0.2">
      <c r="L3995"/>
    </row>
    <row r="3996" spans="12:12" x14ac:dyDescent="0.2">
      <c r="L3996"/>
    </row>
    <row r="3997" spans="12:12" x14ac:dyDescent="0.2">
      <c r="L3997"/>
    </row>
    <row r="3998" spans="12:12" x14ac:dyDescent="0.2">
      <c r="L3998"/>
    </row>
    <row r="3999" spans="12:12" x14ac:dyDescent="0.2">
      <c r="L3999"/>
    </row>
    <row r="4000" spans="12:12" x14ac:dyDescent="0.2">
      <c r="L4000"/>
    </row>
    <row r="4001" spans="12:12" x14ac:dyDescent="0.2">
      <c r="L4001"/>
    </row>
    <row r="4002" spans="12:12" x14ac:dyDescent="0.2">
      <c r="L4002"/>
    </row>
    <row r="4003" spans="12:12" x14ac:dyDescent="0.2">
      <c r="L4003"/>
    </row>
    <row r="4004" spans="12:12" x14ac:dyDescent="0.2">
      <c r="L4004"/>
    </row>
    <row r="4005" spans="12:12" x14ac:dyDescent="0.2">
      <c r="L4005"/>
    </row>
    <row r="4006" spans="12:12" x14ac:dyDescent="0.2">
      <c r="L4006"/>
    </row>
    <row r="4007" spans="12:12" x14ac:dyDescent="0.2">
      <c r="L4007"/>
    </row>
    <row r="4008" spans="12:12" x14ac:dyDescent="0.2">
      <c r="L4008"/>
    </row>
    <row r="4009" spans="12:12" x14ac:dyDescent="0.2">
      <c r="L4009"/>
    </row>
    <row r="4010" spans="12:12" x14ac:dyDescent="0.2">
      <c r="L4010"/>
    </row>
    <row r="4011" spans="12:12" x14ac:dyDescent="0.2">
      <c r="L4011"/>
    </row>
    <row r="4012" spans="12:12" x14ac:dyDescent="0.2">
      <c r="L4012"/>
    </row>
    <row r="4013" spans="12:12" x14ac:dyDescent="0.2">
      <c r="L4013"/>
    </row>
    <row r="4014" spans="12:12" x14ac:dyDescent="0.2">
      <c r="L4014"/>
    </row>
    <row r="4015" spans="12:12" x14ac:dyDescent="0.2">
      <c r="L4015"/>
    </row>
    <row r="4016" spans="12:12" x14ac:dyDescent="0.2">
      <c r="L4016"/>
    </row>
    <row r="4017" spans="12:12" x14ac:dyDescent="0.2">
      <c r="L4017"/>
    </row>
    <row r="4018" spans="12:12" x14ac:dyDescent="0.2">
      <c r="L4018"/>
    </row>
    <row r="4019" spans="12:12" x14ac:dyDescent="0.2">
      <c r="L4019"/>
    </row>
    <row r="4020" spans="12:12" x14ac:dyDescent="0.2">
      <c r="L4020"/>
    </row>
    <row r="4021" spans="12:12" x14ac:dyDescent="0.2">
      <c r="L4021"/>
    </row>
    <row r="4022" spans="12:12" x14ac:dyDescent="0.2">
      <c r="L4022"/>
    </row>
    <row r="4023" spans="12:12" x14ac:dyDescent="0.2">
      <c r="L4023"/>
    </row>
    <row r="4024" spans="12:12" x14ac:dyDescent="0.2">
      <c r="L4024"/>
    </row>
    <row r="4025" spans="12:12" x14ac:dyDescent="0.2">
      <c r="L4025"/>
    </row>
    <row r="4026" spans="12:12" x14ac:dyDescent="0.2">
      <c r="L4026"/>
    </row>
    <row r="4027" spans="12:12" x14ac:dyDescent="0.2">
      <c r="L4027"/>
    </row>
    <row r="4028" spans="12:12" x14ac:dyDescent="0.2">
      <c r="L4028"/>
    </row>
    <row r="4029" spans="12:12" x14ac:dyDescent="0.2">
      <c r="L4029"/>
    </row>
    <row r="4030" spans="12:12" x14ac:dyDescent="0.2">
      <c r="L4030"/>
    </row>
    <row r="4031" spans="12:12" x14ac:dyDescent="0.2">
      <c r="L4031"/>
    </row>
    <row r="4032" spans="12:12" x14ac:dyDescent="0.2">
      <c r="L4032"/>
    </row>
    <row r="4033" spans="12:12" x14ac:dyDescent="0.2">
      <c r="L4033"/>
    </row>
    <row r="4034" spans="12:12" x14ac:dyDescent="0.2">
      <c r="L4034"/>
    </row>
    <row r="4035" spans="12:12" x14ac:dyDescent="0.2">
      <c r="L4035"/>
    </row>
    <row r="4036" spans="12:12" x14ac:dyDescent="0.2">
      <c r="L4036"/>
    </row>
    <row r="4037" spans="12:12" x14ac:dyDescent="0.2">
      <c r="L4037"/>
    </row>
    <row r="4038" spans="12:12" x14ac:dyDescent="0.2">
      <c r="L4038"/>
    </row>
    <row r="4039" spans="12:12" x14ac:dyDescent="0.2">
      <c r="L4039"/>
    </row>
    <row r="4040" spans="12:12" x14ac:dyDescent="0.2">
      <c r="L4040"/>
    </row>
    <row r="4041" spans="12:12" x14ac:dyDescent="0.2">
      <c r="L4041"/>
    </row>
    <row r="4042" spans="12:12" x14ac:dyDescent="0.2">
      <c r="L4042"/>
    </row>
    <row r="4043" spans="12:12" x14ac:dyDescent="0.2">
      <c r="L4043"/>
    </row>
    <row r="4044" spans="12:12" x14ac:dyDescent="0.2">
      <c r="L4044"/>
    </row>
    <row r="4045" spans="12:12" x14ac:dyDescent="0.2">
      <c r="L4045"/>
    </row>
    <row r="4046" spans="12:12" x14ac:dyDescent="0.2">
      <c r="L4046"/>
    </row>
    <row r="4047" spans="12:12" x14ac:dyDescent="0.2">
      <c r="L4047"/>
    </row>
    <row r="4048" spans="12:12" x14ac:dyDescent="0.2">
      <c r="L4048"/>
    </row>
    <row r="4049" spans="12:12" x14ac:dyDescent="0.2">
      <c r="L4049"/>
    </row>
    <row r="4050" spans="12:12" x14ac:dyDescent="0.2">
      <c r="L4050"/>
    </row>
    <row r="4051" spans="12:12" x14ac:dyDescent="0.2">
      <c r="L4051"/>
    </row>
    <row r="4052" spans="12:12" x14ac:dyDescent="0.2">
      <c r="L4052"/>
    </row>
    <row r="4053" spans="12:12" x14ac:dyDescent="0.2">
      <c r="L4053"/>
    </row>
    <row r="4054" spans="12:12" x14ac:dyDescent="0.2">
      <c r="L4054"/>
    </row>
    <row r="4055" spans="12:12" x14ac:dyDescent="0.2">
      <c r="L4055"/>
    </row>
    <row r="4056" spans="12:12" x14ac:dyDescent="0.2">
      <c r="L4056"/>
    </row>
    <row r="4057" spans="12:12" x14ac:dyDescent="0.2">
      <c r="L4057"/>
    </row>
    <row r="4058" spans="12:12" x14ac:dyDescent="0.2">
      <c r="L4058"/>
    </row>
    <row r="4059" spans="12:12" x14ac:dyDescent="0.2">
      <c r="L4059"/>
    </row>
    <row r="4060" spans="12:12" x14ac:dyDescent="0.2">
      <c r="L4060"/>
    </row>
    <row r="4061" spans="12:12" x14ac:dyDescent="0.2">
      <c r="L4061"/>
    </row>
    <row r="4062" spans="12:12" x14ac:dyDescent="0.2">
      <c r="L4062"/>
    </row>
    <row r="4063" spans="12:12" x14ac:dyDescent="0.2">
      <c r="L4063"/>
    </row>
    <row r="4064" spans="12:12" x14ac:dyDescent="0.2">
      <c r="L4064"/>
    </row>
    <row r="4065" spans="12:12" x14ac:dyDescent="0.2">
      <c r="L4065"/>
    </row>
    <row r="4066" spans="12:12" x14ac:dyDescent="0.2">
      <c r="L4066"/>
    </row>
    <row r="4067" spans="12:12" x14ac:dyDescent="0.2">
      <c r="L4067"/>
    </row>
    <row r="4068" spans="12:12" x14ac:dyDescent="0.2">
      <c r="L4068"/>
    </row>
    <row r="4069" spans="12:12" x14ac:dyDescent="0.2">
      <c r="L4069"/>
    </row>
    <row r="4070" spans="12:12" x14ac:dyDescent="0.2">
      <c r="L4070"/>
    </row>
    <row r="4071" spans="12:12" x14ac:dyDescent="0.2">
      <c r="L4071"/>
    </row>
    <row r="4072" spans="12:12" x14ac:dyDescent="0.2">
      <c r="L4072"/>
    </row>
    <row r="4073" spans="12:12" x14ac:dyDescent="0.2">
      <c r="L4073"/>
    </row>
    <row r="4074" spans="12:12" x14ac:dyDescent="0.2">
      <c r="L4074"/>
    </row>
    <row r="4075" spans="12:12" x14ac:dyDescent="0.2">
      <c r="L4075"/>
    </row>
    <row r="4076" spans="12:12" x14ac:dyDescent="0.2">
      <c r="L4076"/>
    </row>
    <row r="4077" spans="12:12" x14ac:dyDescent="0.2">
      <c r="L4077"/>
    </row>
    <row r="4078" spans="12:12" x14ac:dyDescent="0.2">
      <c r="L4078"/>
    </row>
    <row r="4079" spans="12:12" x14ac:dyDescent="0.2">
      <c r="L4079"/>
    </row>
    <row r="4080" spans="12:12" x14ac:dyDescent="0.2">
      <c r="L4080"/>
    </row>
    <row r="4081" spans="12:12" x14ac:dyDescent="0.2">
      <c r="L4081"/>
    </row>
    <row r="4082" spans="12:12" x14ac:dyDescent="0.2">
      <c r="L4082"/>
    </row>
    <row r="4083" spans="12:12" x14ac:dyDescent="0.2">
      <c r="L4083"/>
    </row>
    <row r="4084" spans="12:12" x14ac:dyDescent="0.2">
      <c r="L4084"/>
    </row>
    <row r="4085" spans="12:12" x14ac:dyDescent="0.2">
      <c r="L4085"/>
    </row>
    <row r="4086" spans="12:12" x14ac:dyDescent="0.2">
      <c r="L4086"/>
    </row>
    <row r="4087" spans="12:12" x14ac:dyDescent="0.2">
      <c r="L4087"/>
    </row>
    <row r="4088" spans="12:12" x14ac:dyDescent="0.2">
      <c r="L4088"/>
    </row>
    <row r="4089" spans="12:12" x14ac:dyDescent="0.2">
      <c r="L4089"/>
    </row>
    <row r="4090" spans="12:12" x14ac:dyDescent="0.2">
      <c r="L4090"/>
    </row>
    <row r="4091" spans="12:12" x14ac:dyDescent="0.2">
      <c r="L4091"/>
    </row>
    <row r="4092" spans="12:12" x14ac:dyDescent="0.2">
      <c r="L4092"/>
    </row>
    <row r="4093" spans="12:12" x14ac:dyDescent="0.2">
      <c r="L4093"/>
    </row>
    <row r="4094" spans="12:12" x14ac:dyDescent="0.2">
      <c r="L4094"/>
    </row>
    <row r="4095" spans="12:12" x14ac:dyDescent="0.2">
      <c r="L4095"/>
    </row>
    <row r="4096" spans="12:12" x14ac:dyDescent="0.2">
      <c r="L4096"/>
    </row>
    <row r="4097" spans="12:12" x14ac:dyDescent="0.2">
      <c r="L4097"/>
    </row>
    <row r="4098" spans="12:12" x14ac:dyDescent="0.2">
      <c r="L4098"/>
    </row>
    <row r="4099" spans="12:12" x14ac:dyDescent="0.2">
      <c r="L4099"/>
    </row>
    <row r="4100" spans="12:12" x14ac:dyDescent="0.2">
      <c r="L4100"/>
    </row>
    <row r="4101" spans="12:12" x14ac:dyDescent="0.2">
      <c r="L4101"/>
    </row>
    <row r="4102" spans="12:12" x14ac:dyDescent="0.2">
      <c r="L4102"/>
    </row>
    <row r="4103" spans="12:12" x14ac:dyDescent="0.2">
      <c r="L4103"/>
    </row>
    <row r="4104" spans="12:12" x14ac:dyDescent="0.2">
      <c r="L4104"/>
    </row>
    <row r="4105" spans="12:12" x14ac:dyDescent="0.2">
      <c r="L4105"/>
    </row>
    <row r="4106" spans="12:12" x14ac:dyDescent="0.2">
      <c r="L4106"/>
    </row>
    <row r="4107" spans="12:12" x14ac:dyDescent="0.2">
      <c r="L4107"/>
    </row>
    <row r="4108" spans="12:12" x14ac:dyDescent="0.2">
      <c r="L4108"/>
    </row>
    <row r="4109" spans="12:12" x14ac:dyDescent="0.2">
      <c r="L4109"/>
    </row>
    <row r="4110" spans="12:12" x14ac:dyDescent="0.2">
      <c r="L4110"/>
    </row>
    <row r="4111" spans="12:12" x14ac:dyDescent="0.2">
      <c r="L4111"/>
    </row>
    <row r="4112" spans="12:12" x14ac:dyDescent="0.2">
      <c r="L4112"/>
    </row>
    <row r="4113" spans="12:12" x14ac:dyDescent="0.2">
      <c r="L4113"/>
    </row>
    <row r="4114" spans="12:12" x14ac:dyDescent="0.2">
      <c r="L4114"/>
    </row>
    <row r="4115" spans="12:12" x14ac:dyDescent="0.2">
      <c r="L4115"/>
    </row>
    <row r="4116" spans="12:12" x14ac:dyDescent="0.2">
      <c r="L4116"/>
    </row>
    <row r="4117" spans="12:12" x14ac:dyDescent="0.2">
      <c r="L4117"/>
    </row>
    <row r="4118" spans="12:12" x14ac:dyDescent="0.2">
      <c r="L4118"/>
    </row>
    <row r="4119" spans="12:12" x14ac:dyDescent="0.2">
      <c r="L4119"/>
    </row>
    <row r="4120" spans="12:12" x14ac:dyDescent="0.2">
      <c r="L4120"/>
    </row>
    <row r="4121" spans="12:12" x14ac:dyDescent="0.2">
      <c r="L4121"/>
    </row>
    <row r="4122" spans="12:12" x14ac:dyDescent="0.2">
      <c r="L4122"/>
    </row>
    <row r="4123" spans="12:12" x14ac:dyDescent="0.2">
      <c r="L4123"/>
    </row>
    <row r="4124" spans="12:12" x14ac:dyDescent="0.2">
      <c r="L4124"/>
    </row>
    <row r="4125" spans="12:12" x14ac:dyDescent="0.2">
      <c r="L4125"/>
    </row>
    <row r="4126" spans="12:12" x14ac:dyDescent="0.2">
      <c r="L4126"/>
    </row>
    <row r="4127" spans="12:12" x14ac:dyDescent="0.2">
      <c r="L4127"/>
    </row>
    <row r="4128" spans="12:12" x14ac:dyDescent="0.2">
      <c r="L4128"/>
    </row>
    <row r="4129" spans="12:12" x14ac:dyDescent="0.2">
      <c r="L4129"/>
    </row>
    <row r="4130" spans="12:12" x14ac:dyDescent="0.2">
      <c r="L4130"/>
    </row>
    <row r="4131" spans="12:12" x14ac:dyDescent="0.2">
      <c r="L4131"/>
    </row>
    <row r="4132" spans="12:12" x14ac:dyDescent="0.2">
      <c r="L4132"/>
    </row>
    <row r="4133" spans="12:12" x14ac:dyDescent="0.2">
      <c r="L4133"/>
    </row>
    <row r="4134" spans="12:12" x14ac:dyDescent="0.2">
      <c r="L4134"/>
    </row>
    <row r="4135" spans="12:12" x14ac:dyDescent="0.2">
      <c r="L4135"/>
    </row>
    <row r="4136" spans="12:12" x14ac:dyDescent="0.2">
      <c r="L4136"/>
    </row>
    <row r="4137" spans="12:12" x14ac:dyDescent="0.2">
      <c r="L4137"/>
    </row>
    <row r="4138" spans="12:12" x14ac:dyDescent="0.2">
      <c r="L4138"/>
    </row>
    <row r="4139" spans="12:12" x14ac:dyDescent="0.2">
      <c r="L4139"/>
    </row>
    <row r="4140" spans="12:12" x14ac:dyDescent="0.2">
      <c r="L4140"/>
    </row>
    <row r="4141" spans="12:12" x14ac:dyDescent="0.2">
      <c r="L4141"/>
    </row>
    <row r="4142" spans="12:12" x14ac:dyDescent="0.2">
      <c r="L4142"/>
    </row>
    <row r="4143" spans="12:12" x14ac:dyDescent="0.2">
      <c r="L4143"/>
    </row>
    <row r="4144" spans="12:12" x14ac:dyDescent="0.2">
      <c r="L4144"/>
    </row>
    <row r="4145" spans="12:12" x14ac:dyDescent="0.2">
      <c r="L4145"/>
    </row>
    <row r="4146" spans="12:12" x14ac:dyDescent="0.2">
      <c r="L4146"/>
    </row>
    <row r="4147" spans="12:12" x14ac:dyDescent="0.2">
      <c r="L4147"/>
    </row>
    <row r="4148" spans="12:12" x14ac:dyDescent="0.2">
      <c r="L4148"/>
    </row>
    <row r="4149" spans="12:12" x14ac:dyDescent="0.2">
      <c r="L4149"/>
    </row>
    <row r="4150" spans="12:12" x14ac:dyDescent="0.2">
      <c r="L4150"/>
    </row>
    <row r="4151" spans="12:12" x14ac:dyDescent="0.2">
      <c r="L4151"/>
    </row>
    <row r="4152" spans="12:12" x14ac:dyDescent="0.2">
      <c r="L4152"/>
    </row>
    <row r="4153" spans="12:12" x14ac:dyDescent="0.2">
      <c r="L4153"/>
    </row>
    <row r="4154" spans="12:12" x14ac:dyDescent="0.2">
      <c r="L4154"/>
    </row>
    <row r="4155" spans="12:12" x14ac:dyDescent="0.2">
      <c r="L4155"/>
    </row>
    <row r="4156" spans="12:12" x14ac:dyDescent="0.2">
      <c r="L4156"/>
    </row>
    <row r="4157" spans="12:12" x14ac:dyDescent="0.2">
      <c r="L4157"/>
    </row>
    <row r="4158" spans="12:12" x14ac:dyDescent="0.2">
      <c r="L4158"/>
    </row>
    <row r="4159" spans="12:12" x14ac:dyDescent="0.2">
      <c r="L4159"/>
    </row>
    <row r="4160" spans="12:12" x14ac:dyDescent="0.2">
      <c r="L4160"/>
    </row>
    <row r="4161" spans="12:12" x14ac:dyDescent="0.2">
      <c r="L4161"/>
    </row>
    <row r="4162" spans="12:12" x14ac:dyDescent="0.2">
      <c r="L4162"/>
    </row>
    <row r="4163" spans="12:12" x14ac:dyDescent="0.2">
      <c r="L4163"/>
    </row>
    <row r="4164" spans="12:12" x14ac:dyDescent="0.2">
      <c r="L4164"/>
    </row>
    <row r="4165" spans="12:12" x14ac:dyDescent="0.2">
      <c r="L4165"/>
    </row>
    <row r="4166" spans="12:12" x14ac:dyDescent="0.2">
      <c r="L4166"/>
    </row>
    <row r="4167" spans="12:12" x14ac:dyDescent="0.2">
      <c r="L4167"/>
    </row>
    <row r="4168" spans="12:12" x14ac:dyDescent="0.2">
      <c r="L4168"/>
    </row>
    <row r="4169" spans="12:12" x14ac:dyDescent="0.2">
      <c r="L4169"/>
    </row>
    <row r="4170" spans="12:12" x14ac:dyDescent="0.2">
      <c r="L4170"/>
    </row>
    <row r="4171" spans="12:12" x14ac:dyDescent="0.2">
      <c r="L4171"/>
    </row>
    <row r="4172" spans="12:12" x14ac:dyDescent="0.2">
      <c r="L4172"/>
    </row>
    <row r="4173" spans="12:12" x14ac:dyDescent="0.2">
      <c r="L4173"/>
    </row>
    <row r="4174" spans="12:12" x14ac:dyDescent="0.2">
      <c r="L4174"/>
    </row>
    <row r="4175" spans="12:12" x14ac:dyDescent="0.2">
      <c r="L4175"/>
    </row>
    <row r="4176" spans="12:12" x14ac:dyDescent="0.2">
      <c r="L4176"/>
    </row>
    <row r="4177" spans="12:12" x14ac:dyDescent="0.2">
      <c r="L4177"/>
    </row>
    <row r="4178" spans="12:12" x14ac:dyDescent="0.2">
      <c r="L4178"/>
    </row>
    <row r="4179" spans="12:12" x14ac:dyDescent="0.2">
      <c r="L4179"/>
    </row>
    <row r="4180" spans="12:12" x14ac:dyDescent="0.2">
      <c r="L4180"/>
    </row>
    <row r="4181" spans="12:12" x14ac:dyDescent="0.2">
      <c r="L4181"/>
    </row>
    <row r="4182" spans="12:12" x14ac:dyDescent="0.2">
      <c r="L4182"/>
    </row>
    <row r="4183" spans="12:12" x14ac:dyDescent="0.2">
      <c r="L4183"/>
    </row>
    <row r="4184" spans="12:12" x14ac:dyDescent="0.2">
      <c r="L4184"/>
    </row>
    <row r="4185" spans="12:12" x14ac:dyDescent="0.2">
      <c r="L4185"/>
    </row>
    <row r="4186" spans="12:12" x14ac:dyDescent="0.2">
      <c r="L4186"/>
    </row>
    <row r="4187" spans="12:12" x14ac:dyDescent="0.2">
      <c r="L4187"/>
    </row>
    <row r="4188" spans="12:12" x14ac:dyDescent="0.2">
      <c r="L4188"/>
    </row>
    <row r="4189" spans="12:12" x14ac:dyDescent="0.2">
      <c r="L4189"/>
    </row>
    <row r="4190" spans="12:12" x14ac:dyDescent="0.2">
      <c r="L4190"/>
    </row>
    <row r="4191" spans="12:12" x14ac:dyDescent="0.2">
      <c r="L4191"/>
    </row>
    <row r="4192" spans="12:12" x14ac:dyDescent="0.2">
      <c r="L4192"/>
    </row>
    <row r="4193" spans="12:12" x14ac:dyDescent="0.2">
      <c r="L4193"/>
    </row>
    <row r="4194" spans="12:12" x14ac:dyDescent="0.2">
      <c r="L4194"/>
    </row>
    <row r="4195" spans="12:12" x14ac:dyDescent="0.2">
      <c r="L4195"/>
    </row>
    <row r="4196" spans="12:12" x14ac:dyDescent="0.2">
      <c r="L4196"/>
    </row>
    <row r="4197" spans="12:12" x14ac:dyDescent="0.2">
      <c r="L4197"/>
    </row>
    <row r="4198" spans="12:12" x14ac:dyDescent="0.2">
      <c r="L4198"/>
    </row>
    <row r="4199" spans="12:12" x14ac:dyDescent="0.2">
      <c r="L4199"/>
    </row>
    <row r="4200" spans="12:12" x14ac:dyDescent="0.2">
      <c r="L4200"/>
    </row>
    <row r="4201" spans="12:12" x14ac:dyDescent="0.2">
      <c r="L4201"/>
    </row>
    <row r="4202" spans="12:12" x14ac:dyDescent="0.2">
      <c r="L4202"/>
    </row>
    <row r="4203" spans="12:12" x14ac:dyDescent="0.2">
      <c r="L4203"/>
    </row>
    <row r="4204" spans="12:12" x14ac:dyDescent="0.2">
      <c r="L4204"/>
    </row>
    <row r="4205" spans="12:12" x14ac:dyDescent="0.2">
      <c r="L4205"/>
    </row>
    <row r="4206" spans="12:12" x14ac:dyDescent="0.2">
      <c r="L4206"/>
    </row>
    <row r="4207" spans="12:12" x14ac:dyDescent="0.2">
      <c r="L4207"/>
    </row>
    <row r="4208" spans="12:12" x14ac:dyDescent="0.2">
      <c r="L4208"/>
    </row>
    <row r="4209" spans="12:12" x14ac:dyDescent="0.2">
      <c r="L4209"/>
    </row>
    <row r="4210" spans="12:12" x14ac:dyDescent="0.2">
      <c r="L4210"/>
    </row>
    <row r="4211" spans="12:12" x14ac:dyDescent="0.2">
      <c r="L4211"/>
    </row>
    <row r="4212" spans="12:12" x14ac:dyDescent="0.2">
      <c r="L4212"/>
    </row>
    <row r="4213" spans="12:12" x14ac:dyDescent="0.2">
      <c r="L4213"/>
    </row>
    <row r="4214" spans="12:12" x14ac:dyDescent="0.2">
      <c r="L4214"/>
    </row>
    <row r="4215" spans="12:12" x14ac:dyDescent="0.2">
      <c r="L4215"/>
    </row>
    <row r="4216" spans="12:12" x14ac:dyDescent="0.2">
      <c r="L4216"/>
    </row>
    <row r="4217" spans="12:12" x14ac:dyDescent="0.2">
      <c r="L4217"/>
    </row>
    <row r="4218" spans="12:12" x14ac:dyDescent="0.2">
      <c r="L4218"/>
    </row>
    <row r="4219" spans="12:12" x14ac:dyDescent="0.2">
      <c r="L4219"/>
    </row>
    <row r="4220" spans="12:12" x14ac:dyDescent="0.2">
      <c r="L4220"/>
    </row>
    <row r="4221" spans="12:12" x14ac:dyDescent="0.2">
      <c r="L4221"/>
    </row>
    <row r="4222" spans="12:12" x14ac:dyDescent="0.2">
      <c r="L4222"/>
    </row>
    <row r="4223" spans="12:12" x14ac:dyDescent="0.2">
      <c r="L4223"/>
    </row>
    <row r="4224" spans="12:12" x14ac:dyDescent="0.2">
      <c r="L4224"/>
    </row>
    <row r="4225" spans="12:12" x14ac:dyDescent="0.2">
      <c r="L4225"/>
    </row>
    <row r="4226" spans="12:12" x14ac:dyDescent="0.2">
      <c r="L4226"/>
    </row>
    <row r="4227" spans="12:12" x14ac:dyDescent="0.2">
      <c r="L4227"/>
    </row>
    <row r="4228" spans="12:12" x14ac:dyDescent="0.2">
      <c r="L4228"/>
    </row>
    <row r="4229" spans="12:12" x14ac:dyDescent="0.2">
      <c r="L4229"/>
    </row>
    <row r="4230" spans="12:12" x14ac:dyDescent="0.2">
      <c r="L4230"/>
    </row>
    <row r="4231" spans="12:12" x14ac:dyDescent="0.2">
      <c r="L4231"/>
    </row>
    <row r="4232" spans="12:12" x14ac:dyDescent="0.2">
      <c r="L4232"/>
    </row>
    <row r="4233" spans="12:12" x14ac:dyDescent="0.2">
      <c r="L4233"/>
    </row>
    <row r="4234" spans="12:12" x14ac:dyDescent="0.2">
      <c r="L4234"/>
    </row>
    <row r="4235" spans="12:12" x14ac:dyDescent="0.2">
      <c r="L4235"/>
    </row>
    <row r="4236" spans="12:12" x14ac:dyDescent="0.2">
      <c r="L4236"/>
    </row>
    <row r="4237" spans="12:12" x14ac:dyDescent="0.2">
      <c r="L4237"/>
    </row>
    <row r="4238" spans="12:12" x14ac:dyDescent="0.2">
      <c r="L4238"/>
    </row>
    <row r="4239" spans="12:12" x14ac:dyDescent="0.2">
      <c r="L4239"/>
    </row>
    <row r="4240" spans="12:12" x14ac:dyDescent="0.2">
      <c r="L4240"/>
    </row>
    <row r="4241" spans="12:12" x14ac:dyDescent="0.2">
      <c r="L4241"/>
    </row>
    <row r="4242" spans="12:12" x14ac:dyDescent="0.2">
      <c r="L4242"/>
    </row>
    <row r="4243" spans="12:12" x14ac:dyDescent="0.2">
      <c r="L4243"/>
    </row>
    <row r="4244" spans="12:12" x14ac:dyDescent="0.2">
      <c r="L4244"/>
    </row>
    <row r="4245" spans="12:12" x14ac:dyDescent="0.2">
      <c r="L4245"/>
    </row>
    <row r="4246" spans="12:12" x14ac:dyDescent="0.2">
      <c r="L4246"/>
    </row>
    <row r="4247" spans="12:12" x14ac:dyDescent="0.2">
      <c r="L4247"/>
    </row>
    <row r="4248" spans="12:12" x14ac:dyDescent="0.2">
      <c r="L4248"/>
    </row>
    <row r="4249" spans="12:12" x14ac:dyDescent="0.2">
      <c r="L4249"/>
    </row>
    <row r="4250" spans="12:12" x14ac:dyDescent="0.2">
      <c r="L4250"/>
    </row>
    <row r="4251" spans="12:12" x14ac:dyDescent="0.2">
      <c r="L4251"/>
    </row>
    <row r="4252" spans="12:12" x14ac:dyDescent="0.2">
      <c r="L4252"/>
    </row>
    <row r="4253" spans="12:12" x14ac:dyDescent="0.2">
      <c r="L4253"/>
    </row>
    <row r="4254" spans="12:12" x14ac:dyDescent="0.2">
      <c r="L4254"/>
    </row>
    <row r="4255" spans="12:12" x14ac:dyDescent="0.2">
      <c r="L4255"/>
    </row>
    <row r="4256" spans="12:12" x14ac:dyDescent="0.2">
      <c r="L4256"/>
    </row>
    <row r="4257" spans="12:12" x14ac:dyDescent="0.2">
      <c r="L4257"/>
    </row>
    <row r="4258" spans="12:12" x14ac:dyDescent="0.2">
      <c r="L4258"/>
    </row>
    <row r="4259" spans="12:12" x14ac:dyDescent="0.2">
      <c r="L4259"/>
    </row>
    <row r="4260" spans="12:12" x14ac:dyDescent="0.2">
      <c r="L4260"/>
    </row>
    <row r="4261" spans="12:12" x14ac:dyDescent="0.2">
      <c r="L4261"/>
    </row>
    <row r="4262" spans="12:12" x14ac:dyDescent="0.2">
      <c r="L4262"/>
    </row>
    <row r="4263" spans="12:12" x14ac:dyDescent="0.2">
      <c r="L4263"/>
    </row>
    <row r="4264" spans="12:12" x14ac:dyDescent="0.2">
      <c r="L4264"/>
    </row>
    <row r="4265" spans="12:12" x14ac:dyDescent="0.2">
      <c r="L4265"/>
    </row>
    <row r="4266" spans="12:12" x14ac:dyDescent="0.2">
      <c r="L4266"/>
    </row>
    <row r="4267" spans="12:12" x14ac:dyDescent="0.2">
      <c r="L4267"/>
    </row>
    <row r="4268" spans="12:12" x14ac:dyDescent="0.2">
      <c r="L4268"/>
    </row>
    <row r="4269" spans="12:12" x14ac:dyDescent="0.2">
      <c r="L4269"/>
    </row>
    <row r="4270" spans="12:12" x14ac:dyDescent="0.2">
      <c r="L4270"/>
    </row>
    <row r="4271" spans="12:12" x14ac:dyDescent="0.2">
      <c r="L4271"/>
    </row>
    <row r="4272" spans="12:12" x14ac:dyDescent="0.2">
      <c r="L4272"/>
    </row>
    <row r="4273" spans="12:12" x14ac:dyDescent="0.2">
      <c r="L4273"/>
    </row>
    <row r="4274" spans="12:12" x14ac:dyDescent="0.2">
      <c r="L4274"/>
    </row>
    <row r="4275" spans="12:12" x14ac:dyDescent="0.2">
      <c r="L4275"/>
    </row>
    <row r="4276" spans="12:12" x14ac:dyDescent="0.2">
      <c r="L4276"/>
    </row>
    <row r="4277" spans="12:12" x14ac:dyDescent="0.2">
      <c r="L4277"/>
    </row>
    <row r="4278" spans="12:12" x14ac:dyDescent="0.2">
      <c r="L4278"/>
    </row>
    <row r="4279" spans="12:12" x14ac:dyDescent="0.2">
      <c r="L4279"/>
    </row>
    <row r="4280" spans="12:12" x14ac:dyDescent="0.2">
      <c r="L4280"/>
    </row>
    <row r="4281" spans="12:12" x14ac:dyDescent="0.2">
      <c r="L4281"/>
    </row>
    <row r="4282" spans="12:12" x14ac:dyDescent="0.2">
      <c r="L4282"/>
    </row>
    <row r="4283" spans="12:12" x14ac:dyDescent="0.2">
      <c r="L4283"/>
    </row>
    <row r="4284" spans="12:12" x14ac:dyDescent="0.2">
      <c r="L4284"/>
    </row>
    <row r="4285" spans="12:12" x14ac:dyDescent="0.2">
      <c r="L4285"/>
    </row>
    <row r="4286" spans="12:12" x14ac:dyDescent="0.2">
      <c r="L4286"/>
    </row>
    <row r="4287" spans="12:12" x14ac:dyDescent="0.2">
      <c r="L4287"/>
    </row>
    <row r="4288" spans="12:12" x14ac:dyDescent="0.2">
      <c r="L4288"/>
    </row>
    <row r="4289" spans="12:12" x14ac:dyDescent="0.2">
      <c r="L4289"/>
    </row>
    <row r="4290" spans="12:12" x14ac:dyDescent="0.2">
      <c r="L4290"/>
    </row>
    <row r="4291" spans="12:12" x14ac:dyDescent="0.2">
      <c r="L4291"/>
    </row>
    <row r="4292" spans="12:12" x14ac:dyDescent="0.2">
      <c r="L4292"/>
    </row>
    <row r="4293" spans="12:12" x14ac:dyDescent="0.2">
      <c r="L4293"/>
    </row>
    <row r="4294" spans="12:12" x14ac:dyDescent="0.2">
      <c r="L4294"/>
    </row>
    <row r="4295" spans="12:12" x14ac:dyDescent="0.2">
      <c r="L4295"/>
    </row>
    <row r="4296" spans="12:12" x14ac:dyDescent="0.2">
      <c r="L4296"/>
    </row>
    <row r="4297" spans="12:12" x14ac:dyDescent="0.2">
      <c r="L4297"/>
    </row>
    <row r="4298" spans="12:12" x14ac:dyDescent="0.2">
      <c r="L4298"/>
    </row>
    <row r="4299" spans="12:12" x14ac:dyDescent="0.2">
      <c r="L4299"/>
    </row>
    <row r="4300" spans="12:12" x14ac:dyDescent="0.2">
      <c r="L4300"/>
    </row>
    <row r="4301" spans="12:12" x14ac:dyDescent="0.2">
      <c r="L4301"/>
    </row>
    <row r="4302" spans="12:12" x14ac:dyDescent="0.2">
      <c r="L4302"/>
    </row>
    <row r="4303" spans="12:12" x14ac:dyDescent="0.2">
      <c r="L4303"/>
    </row>
    <row r="4304" spans="12:12" x14ac:dyDescent="0.2">
      <c r="L4304"/>
    </row>
    <row r="4305" spans="12:12" x14ac:dyDescent="0.2">
      <c r="L4305"/>
    </row>
    <row r="4306" spans="12:12" x14ac:dyDescent="0.2">
      <c r="L4306"/>
    </row>
    <row r="4307" spans="12:12" x14ac:dyDescent="0.2">
      <c r="L4307"/>
    </row>
    <row r="4308" spans="12:12" x14ac:dyDescent="0.2">
      <c r="L4308"/>
    </row>
    <row r="4309" spans="12:12" x14ac:dyDescent="0.2">
      <c r="L4309"/>
    </row>
    <row r="4310" spans="12:12" x14ac:dyDescent="0.2">
      <c r="L4310"/>
    </row>
    <row r="4311" spans="12:12" x14ac:dyDescent="0.2">
      <c r="L4311"/>
    </row>
    <row r="4312" spans="12:12" x14ac:dyDescent="0.2">
      <c r="L4312"/>
    </row>
    <row r="4313" spans="12:12" x14ac:dyDescent="0.2">
      <c r="L4313"/>
    </row>
    <row r="4314" spans="12:12" x14ac:dyDescent="0.2">
      <c r="L4314"/>
    </row>
    <row r="4315" spans="12:12" x14ac:dyDescent="0.2">
      <c r="L4315"/>
    </row>
    <row r="4316" spans="12:12" x14ac:dyDescent="0.2">
      <c r="L4316"/>
    </row>
    <row r="4317" spans="12:12" x14ac:dyDescent="0.2">
      <c r="L4317"/>
    </row>
    <row r="4318" spans="12:12" x14ac:dyDescent="0.2">
      <c r="L4318"/>
    </row>
    <row r="4319" spans="12:12" x14ac:dyDescent="0.2">
      <c r="L4319"/>
    </row>
    <row r="4320" spans="12:12" x14ac:dyDescent="0.2">
      <c r="L4320"/>
    </row>
    <row r="4321" spans="12:12" x14ac:dyDescent="0.2">
      <c r="L4321"/>
    </row>
    <row r="4322" spans="12:12" x14ac:dyDescent="0.2">
      <c r="L4322"/>
    </row>
    <row r="4323" spans="12:12" x14ac:dyDescent="0.2">
      <c r="L4323"/>
    </row>
    <row r="4324" spans="12:12" x14ac:dyDescent="0.2">
      <c r="L4324"/>
    </row>
    <row r="4325" spans="12:12" x14ac:dyDescent="0.2">
      <c r="L4325"/>
    </row>
    <row r="4326" spans="12:12" x14ac:dyDescent="0.2">
      <c r="L4326"/>
    </row>
    <row r="4327" spans="12:12" x14ac:dyDescent="0.2">
      <c r="L4327"/>
    </row>
    <row r="4328" spans="12:12" x14ac:dyDescent="0.2">
      <c r="L4328"/>
    </row>
    <row r="4329" spans="12:12" x14ac:dyDescent="0.2">
      <c r="L4329"/>
    </row>
    <row r="4330" spans="12:12" x14ac:dyDescent="0.2">
      <c r="L4330"/>
    </row>
    <row r="4331" spans="12:12" x14ac:dyDescent="0.2">
      <c r="L4331"/>
    </row>
    <row r="4332" spans="12:12" x14ac:dyDescent="0.2">
      <c r="L4332"/>
    </row>
    <row r="4333" spans="12:12" x14ac:dyDescent="0.2">
      <c r="L4333"/>
    </row>
    <row r="4334" spans="12:12" x14ac:dyDescent="0.2">
      <c r="L4334"/>
    </row>
    <row r="4335" spans="12:12" x14ac:dyDescent="0.2">
      <c r="L4335"/>
    </row>
    <row r="4336" spans="12:12" x14ac:dyDescent="0.2">
      <c r="L4336"/>
    </row>
    <row r="4337" spans="12:12" x14ac:dyDescent="0.2">
      <c r="L4337"/>
    </row>
    <row r="4338" spans="12:12" x14ac:dyDescent="0.2">
      <c r="L4338"/>
    </row>
    <row r="4339" spans="12:12" x14ac:dyDescent="0.2">
      <c r="L4339"/>
    </row>
    <row r="4340" spans="12:12" x14ac:dyDescent="0.2">
      <c r="L4340"/>
    </row>
    <row r="4341" spans="12:12" x14ac:dyDescent="0.2">
      <c r="L4341"/>
    </row>
    <row r="4342" spans="12:12" x14ac:dyDescent="0.2">
      <c r="L4342"/>
    </row>
    <row r="4343" spans="12:12" x14ac:dyDescent="0.2">
      <c r="L4343"/>
    </row>
    <row r="4344" spans="12:12" x14ac:dyDescent="0.2">
      <c r="L4344"/>
    </row>
    <row r="4345" spans="12:12" x14ac:dyDescent="0.2">
      <c r="L4345"/>
    </row>
    <row r="4346" spans="12:12" x14ac:dyDescent="0.2">
      <c r="L4346"/>
    </row>
    <row r="4347" spans="12:12" x14ac:dyDescent="0.2">
      <c r="L4347"/>
    </row>
    <row r="4348" spans="12:12" x14ac:dyDescent="0.2">
      <c r="L4348"/>
    </row>
    <row r="4349" spans="12:12" x14ac:dyDescent="0.2">
      <c r="L4349"/>
    </row>
    <row r="4350" spans="12:12" x14ac:dyDescent="0.2">
      <c r="L4350"/>
    </row>
    <row r="4351" spans="12:12" x14ac:dyDescent="0.2">
      <c r="L4351"/>
    </row>
    <row r="4352" spans="12:12" x14ac:dyDescent="0.2">
      <c r="L4352"/>
    </row>
    <row r="4353" spans="12:12" x14ac:dyDescent="0.2">
      <c r="L4353"/>
    </row>
    <row r="4354" spans="12:12" x14ac:dyDescent="0.2">
      <c r="L4354"/>
    </row>
    <row r="4355" spans="12:12" x14ac:dyDescent="0.2">
      <c r="L4355"/>
    </row>
    <row r="4356" spans="12:12" x14ac:dyDescent="0.2">
      <c r="L4356"/>
    </row>
    <row r="4357" spans="12:12" x14ac:dyDescent="0.2">
      <c r="L4357"/>
    </row>
    <row r="4358" spans="12:12" x14ac:dyDescent="0.2">
      <c r="L4358"/>
    </row>
    <row r="4359" spans="12:12" x14ac:dyDescent="0.2">
      <c r="L4359"/>
    </row>
    <row r="4360" spans="12:12" x14ac:dyDescent="0.2">
      <c r="L4360"/>
    </row>
    <row r="4361" spans="12:12" x14ac:dyDescent="0.2">
      <c r="L4361"/>
    </row>
    <row r="4362" spans="12:12" x14ac:dyDescent="0.2">
      <c r="L4362"/>
    </row>
    <row r="4363" spans="12:12" x14ac:dyDescent="0.2">
      <c r="L4363"/>
    </row>
    <row r="4364" spans="12:12" x14ac:dyDescent="0.2">
      <c r="L4364"/>
    </row>
    <row r="4365" spans="12:12" x14ac:dyDescent="0.2">
      <c r="L4365"/>
    </row>
    <row r="4366" spans="12:12" x14ac:dyDescent="0.2">
      <c r="L4366"/>
    </row>
    <row r="4367" spans="12:12" x14ac:dyDescent="0.2">
      <c r="L4367"/>
    </row>
    <row r="4368" spans="12:12" x14ac:dyDescent="0.2">
      <c r="L4368"/>
    </row>
    <row r="4369" spans="12:12" x14ac:dyDescent="0.2">
      <c r="L4369"/>
    </row>
    <row r="4370" spans="12:12" x14ac:dyDescent="0.2">
      <c r="L4370"/>
    </row>
    <row r="4371" spans="12:12" x14ac:dyDescent="0.2">
      <c r="L4371"/>
    </row>
    <row r="4372" spans="12:12" x14ac:dyDescent="0.2">
      <c r="L4372"/>
    </row>
    <row r="4373" spans="12:12" x14ac:dyDescent="0.2">
      <c r="L4373"/>
    </row>
    <row r="4374" spans="12:12" x14ac:dyDescent="0.2">
      <c r="L4374"/>
    </row>
    <row r="4375" spans="12:12" x14ac:dyDescent="0.2">
      <c r="L4375"/>
    </row>
    <row r="4376" spans="12:12" x14ac:dyDescent="0.2">
      <c r="L4376"/>
    </row>
    <row r="4377" spans="12:12" x14ac:dyDescent="0.2">
      <c r="L4377"/>
    </row>
    <row r="4378" spans="12:12" x14ac:dyDescent="0.2">
      <c r="L4378"/>
    </row>
    <row r="4379" spans="12:12" x14ac:dyDescent="0.2">
      <c r="L4379"/>
    </row>
    <row r="4380" spans="12:12" x14ac:dyDescent="0.2">
      <c r="L4380"/>
    </row>
    <row r="4381" spans="12:12" x14ac:dyDescent="0.2">
      <c r="L4381"/>
    </row>
    <row r="4382" spans="12:12" x14ac:dyDescent="0.2">
      <c r="L4382"/>
    </row>
    <row r="4383" spans="12:12" x14ac:dyDescent="0.2">
      <c r="L4383"/>
    </row>
    <row r="4384" spans="12:12" x14ac:dyDescent="0.2">
      <c r="L4384"/>
    </row>
    <row r="4385" spans="12:12" x14ac:dyDescent="0.2">
      <c r="L4385"/>
    </row>
    <row r="4386" spans="12:12" x14ac:dyDescent="0.2">
      <c r="L4386"/>
    </row>
    <row r="4387" spans="12:12" x14ac:dyDescent="0.2">
      <c r="L4387"/>
    </row>
    <row r="4388" spans="12:12" x14ac:dyDescent="0.2">
      <c r="L4388"/>
    </row>
    <row r="4389" spans="12:12" x14ac:dyDescent="0.2">
      <c r="L4389"/>
    </row>
    <row r="4390" spans="12:12" x14ac:dyDescent="0.2">
      <c r="L4390"/>
    </row>
    <row r="4391" spans="12:12" x14ac:dyDescent="0.2">
      <c r="L4391"/>
    </row>
    <row r="4392" spans="12:12" x14ac:dyDescent="0.2">
      <c r="L4392"/>
    </row>
    <row r="4393" spans="12:12" x14ac:dyDescent="0.2">
      <c r="L4393"/>
    </row>
    <row r="4394" spans="12:12" x14ac:dyDescent="0.2">
      <c r="L4394"/>
    </row>
    <row r="4395" spans="12:12" x14ac:dyDescent="0.2">
      <c r="L4395"/>
    </row>
    <row r="4396" spans="12:12" x14ac:dyDescent="0.2">
      <c r="L4396"/>
    </row>
    <row r="4397" spans="12:12" x14ac:dyDescent="0.2">
      <c r="L4397"/>
    </row>
    <row r="4398" spans="12:12" x14ac:dyDescent="0.2">
      <c r="L4398"/>
    </row>
    <row r="4399" spans="12:12" x14ac:dyDescent="0.2">
      <c r="L4399"/>
    </row>
    <row r="4400" spans="12:12" x14ac:dyDescent="0.2">
      <c r="L4400"/>
    </row>
    <row r="4401" spans="12:12" x14ac:dyDescent="0.2">
      <c r="L4401"/>
    </row>
    <row r="4402" spans="12:12" x14ac:dyDescent="0.2">
      <c r="L4402"/>
    </row>
    <row r="4403" spans="12:12" x14ac:dyDescent="0.2">
      <c r="L4403"/>
    </row>
    <row r="4404" spans="12:12" x14ac:dyDescent="0.2">
      <c r="L4404"/>
    </row>
    <row r="4405" spans="12:12" x14ac:dyDescent="0.2">
      <c r="L4405"/>
    </row>
    <row r="4406" spans="12:12" x14ac:dyDescent="0.2">
      <c r="L4406"/>
    </row>
    <row r="4407" spans="12:12" x14ac:dyDescent="0.2">
      <c r="L4407"/>
    </row>
    <row r="4408" spans="12:12" x14ac:dyDescent="0.2">
      <c r="L4408"/>
    </row>
    <row r="4409" spans="12:12" x14ac:dyDescent="0.2">
      <c r="L4409"/>
    </row>
    <row r="4410" spans="12:12" x14ac:dyDescent="0.2">
      <c r="L4410"/>
    </row>
    <row r="4411" spans="12:12" x14ac:dyDescent="0.2">
      <c r="L4411"/>
    </row>
    <row r="4412" spans="12:12" x14ac:dyDescent="0.2">
      <c r="L4412"/>
    </row>
    <row r="4413" spans="12:12" x14ac:dyDescent="0.2">
      <c r="L4413"/>
    </row>
    <row r="4414" spans="12:12" x14ac:dyDescent="0.2">
      <c r="L4414"/>
    </row>
    <row r="4415" spans="12:12" x14ac:dyDescent="0.2">
      <c r="L4415"/>
    </row>
    <row r="4416" spans="12:12" x14ac:dyDescent="0.2">
      <c r="L4416"/>
    </row>
    <row r="4417" spans="12:12" x14ac:dyDescent="0.2">
      <c r="L4417"/>
    </row>
    <row r="4418" spans="12:12" x14ac:dyDescent="0.2">
      <c r="L4418"/>
    </row>
    <row r="4419" spans="12:12" x14ac:dyDescent="0.2">
      <c r="L4419"/>
    </row>
    <row r="4420" spans="12:12" x14ac:dyDescent="0.2">
      <c r="L4420"/>
    </row>
    <row r="4421" spans="12:12" x14ac:dyDescent="0.2">
      <c r="L4421"/>
    </row>
    <row r="4422" spans="12:12" x14ac:dyDescent="0.2">
      <c r="L4422"/>
    </row>
    <row r="4423" spans="12:12" x14ac:dyDescent="0.2">
      <c r="L4423"/>
    </row>
    <row r="4424" spans="12:12" x14ac:dyDescent="0.2">
      <c r="L4424"/>
    </row>
    <row r="4425" spans="12:12" x14ac:dyDescent="0.2">
      <c r="L4425"/>
    </row>
    <row r="4426" spans="12:12" x14ac:dyDescent="0.2">
      <c r="L4426"/>
    </row>
    <row r="4427" spans="12:12" x14ac:dyDescent="0.2">
      <c r="L4427"/>
    </row>
    <row r="4428" spans="12:12" x14ac:dyDescent="0.2">
      <c r="L4428"/>
    </row>
    <row r="4429" spans="12:12" x14ac:dyDescent="0.2">
      <c r="L4429"/>
    </row>
    <row r="4430" spans="12:12" x14ac:dyDescent="0.2">
      <c r="L4430"/>
    </row>
    <row r="4431" spans="12:12" x14ac:dyDescent="0.2">
      <c r="L4431"/>
    </row>
    <row r="4432" spans="12:12" x14ac:dyDescent="0.2">
      <c r="L4432"/>
    </row>
    <row r="4433" spans="12:12" x14ac:dyDescent="0.2">
      <c r="L4433"/>
    </row>
    <row r="4434" spans="12:12" x14ac:dyDescent="0.2">
      <c r="L4434"/>
    </row>
    <row r="4435" spans="12:12" x14ac:dyDescent="0.2">
      <c r="L4435"/>
    </row>
    <row r="4436" spans="12:12" x14ac:dyDescent="0.2">
      <c r="L4436"/>
    </row>
    <row r="4437" spans="12:12" x14ac:dyDescent="0.2">
      <c r="L4437"/>
    </row>
    <row r="4438" spans="12:12" x14ac:dyDescent="0.2">
      <c r="L4438"/>
    </row>
    <row r="4439" spans="12:12" x14ac:dyDescent="0.2">
      <c r="L4439"/>
    </row>
    <row r="4440" spans="12:12" x14ac:dyDescent="0.2">
      <c r="L4440"/>
    </row>
    <row r="4441" spans="12:12" x14ac:dyDescent="0.2">
      <c r="L4441"/>
    </row>
    <row r="4442" spans="12:12" x14ac:dyDescent="0.2">
      <c r="L4442"/>
    </row>
    <row r="4443" spans="12:12" x14ac:dyDescent="0.2">
      <c r="L4443"/>
    </row>
    <row r="4444" spans="12:12" x14ac:dyDescent="0.2">
      <c r="L4444"/>
    </row>
    <row r="4445" spans="12:12" x14ac:dyDescent="0.2">
      <c r="L4445"/>
    </row>
    <row r="4446" spans="12:12" x14ac:dyDescent="0.2">
      <c r="L4446"/>
    </row>
    <row r="4447" spans="12:12" x14ac:dyDescent="0.2">
      <c r="L4447"/>
    </row>
    <row r="4448" spans="12:12" x14ac:dyDescent="0.2">
      <c r="L4448"/>
    </row>
    <row r="4449" spans="12:12" x14ac:dyDescent="0.2">
      <c r="L4449"/>
    </row>
    <row r="4450" spans="12:12" x14ac:dyDescent="0.2">
      <c r="L4450"/>
    </row>
    <row r="4451" spans="12:12" x14ac:dyDescent="0.2">
      <c r="L4451"/>
    </row>
  </sheetData>
  <mergeCells count="90">
    <mergeCell ref="A92:A94"/>
    <mergeCell ref="E93:E94"/>
    <mergeCell ref="F93:F94"/>
    <mergeCell ref="A95:A98"/>
    <mergeCell ref="B95:B98"/>
    <mergeCell ref="C95:C98"/>
    <mergeCell ref="D95:D98"/>
    <mergeCell ref="E95:E98"/>
    <mergeCell ref="F95:F98"/>
    <mergeCell ref="L85:L89"/>
    <mergeCell ref="G85:G89"/>
    <mergeCell ref="H85:H89"/>
    <mergeCell ref="I85:I89"/>
    <mergeCell ref="J85:J89"/>
    <mergeCell ref="K85:K89"/>
    <mergeCell ref="A85:A91"/>
    <mergeCell ref="B85:B91"/>
    <mergeCell ref="C85:C91"/>
    <mergeCell ref="E85:E91"/>
    <mergeCell ref="F85:F91"/>
    <mergeCell ref="A83:A84"/>
    <mergeCell ref="B83:B84"/>
    <mergeCell ref="C83:C84"/>
    <mergeCell ref="D83:D84"/>
    <mergeCell ref="E83:E84"/>
    <mergeCell ref="A53:A56"/>
    <mergeCell ref="F72:F74"/>
    <mergeCell ref="F75:F77"/>
    <mergeCell ref="A79:A82"/>
    <mergeCell ref="B79:B82"/>
    <mergeCell ref="C79:C82"/>
    <mergeCell ref="D79:D82"/>
    <mergeCell ref="E79:E82"/>
    <mergeCell ref="F79:F82"/>
    <mergeCell ref="A57:A59"/>
    <mergeCell ref="B57:B59"/>
    <mergeCell ref="C57:C59"/>
    <mergeCell ref="D57:D59"/>
    <mergeCell ref="E57:E59"/>
    <mergeCell ref="D60:D67"/>
    <mergeCell ref="E60:E67"/>
    <mergeCell ref="E29:E38"/>
    <mergeCell ref="F29:F38"/>
    <mergeCell ref="C40:C42"/>
    <mergeCell ref="D40:D42"/>
    <mergeCell ref="E40:E42"/>
    <mergeCell ref="F40:F42"/>
    <mergeCell ref="F60:F67"/>
    <mergeCell ref="B43:B44"/>
    <mergeCell ref="C43:C44"/>
    <mergeCell ref="D43:D44"/>
    <mergeCell ref="E43:E44"/>
    <mergeCell ref="F48:K48"/>
    <mergeCell ref="E53:E56"/>
    <mergeCell ref="F53:F56"/>
    <mergeCell ref="F57:F59"/>
    <mergeCell ref="B53:B56"/>
    <mergeCell ref="C53:C56"/>
    <mergeCell ref="D53:D56"/>
    <mergeCell ref="A11:A13"/>
    <mergeCell ref="B11:B13"/>
    <mergeCell ref="C11:C13"/>
    <mergeCell ref="D11:D13"/>
    <mergeCell ref="A8:D8"/>
    <mergeCell ref="F8:F9"/>
    <mergeCell ref="G8:K8"/>
    <mergeCell ref="E8:E9"/>
    <mergeCell ref="A7:L7"/>
    <mergeCell ref="L8:M8"/>
    <mergeCell ref="F14:J14"/>
    <mergeCell ref="E11:E13"/>
    <mergeCell ref="E15:E27"/>
    <mergeCell ref="F15:J15"/>
    <mergeCell ref="F16:F27"/>
    <mergeCell ref="M85:M89"/>
    <mergeCell ref="N85:N89"/>
    <mergeCell ref="A29:A38"/>
    <mergeCell ref="B29:B38"/>
    <mergeCell ref="C29:C38"/>
    <mergeCell ref="D29:D38"/>
    <mergeCell ref="A43:A44"/>
    <mergeCell ref="A68:A70"/>
    <mergeCell ref="C68:C70"/>
    <mergeCell ref="D68:D70"/>
    <mergeCell ref="E68:E70"/>
    <mergeCell ref="A60:A67"/>
    <mergeCell ref="F68:F70"/>
    <mergeCell ref="B68:B70"/>
    <mergeCell ref="B60:B67"/>
    <mergeCell ref="C60:C67"/>
  </mergeCells>
  <phoneticPr fontId="0" type="noConversion"/>
  <pageMargins left="0.74803149606299213" right="0.74803149606299213" top="0.59055118110236227" bottom="0.39370078740157483" header="0.51181102362204722" footer="0.51181102362204722"/>
  <pageSetup paperSize="9" scale="88" orientation="landscape" r:id="rId1"/>
  <headerFooter alignWithMargins="0">
    <oddHeader>&amp;CСтраница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view="pageBreakPreview" topLeftCell="A37" zoomScaleNormal="100" zoomScaleSheetLayoutView="100" workbookViewId="0">
      <selection activeCell="J20" sqref="J20"/>
    </sheetView>
  </sheetViews>
  <sheetFormatPr defaultRowHeight="12.75" x14ac:dyDescent="0.2"/>
  <cols>
    <col min="1" max="1" width="5.42578125" style="209" customWidth="1"/>
    <col min="2" max="2" width="6.7109375" style="209" customWidth="1"/>
    <col min="3" max="3" width="21.140625" style="207" customWidth="1"/>
    <col min="4" max="4" width="43.28515625" style="12" customWidth="1"/>
    <col min="5" max="5" width="14" style="215" customWidth="1"/>
    <col min="6" max="6" width="13.140625" style="220" customWidth="1"/>
    <col min="7" max="7" width="16.42578125" style="215" customWidth="1"/>
  </cols>
  <sheetData>
    <row r="1" spans="1:7" ht="12.75" customHeight="1" x14ac:dyDescent="0.2">
      <c r="A1" s="208"/>
      <c r="B1" s="208"/>
      <c r="C1" s="206"/>
      <c r="D1" s="639" t="s">
        <v>464</v>
      </c>
      <c r="E1" s="639"/>
      <c r="F1" s="639"/>
      <c r="G1" s="639"/>
    </row>
    <row r="2" spans="1:7" x14ac:dyDescent="0.2">
      <c r="A2" s="208"/>
      <c r="B2" s="208"/>
      <c r="C2" s="206"/>
      <c r="D2" s="639"/>
      <c r="E2" s="639"/>
      <c r="F2" s="639"/>
      <c r="G2" s="639"/>
    </row>
    <row r="3" spans="1:7" ht="15.75" customHeight="1" x14ac:dyDescent="0.2">
      <c r="A3" s="208"/>
      <c r="B3" s="208"/>
      <c r="C3" s="206"/>
      <c r="D3" s="639"/>
      <c r="E3" s="639"/>
      <c r="F3" s="639"/>
      <c r="G3" s="639"/>
    </row>
    <row r="4" spans="1:7" ht="12.75" hidden="1" customHeight="1" x14ac:dyDescent="0.2">
      <c r="A4" s="208"/>
      <c r="B4" s="208"/>
      <c r="C4" s="206"/>
      <c r="D4" s="639"/>
      <c r="E4" s="639"/>
      <c r="F4" s="639"/>
      <c r="G4" s="639"/>
    </row>
    <row r="5" spans="1:7" ht="0.75" hidden="1" customHeight="1" x14ac:dyDescent="0.2">
      <c r="A5" s="208"/>
      <c r="B5" s="208"/>
      <c r="C5" s="206"/>
      <c r="D5" s="639"/>
      <c r="E5" s="639"/>
      <c r="F5" s="639"/>
      <c r="G5" s="639"/>
    </row>
    <row r="6" spans="1:7" ht="12.75" hidden="1" customHeight="1" x14ac:dyDescent="0.2">
      <c r="A6" s="208"/>
      <c r="B6" s="208"/>
      <c r="C6" s="206"/>
      <c r="D6" s="639"/>
      <c r="E6" s="639"/>
      <c r="F6" s="639"/>
      <c r="G6" s="639"/>
    </row>
    <row r="7" spans="1:7" ht="14.25" x14ac:dyDescent="0.2">
      <c r="A7" s="640" t="s">
        <v>215</v>
      </c>
      <c r="B7" s="641"/>
      <c r="C7" s="641"/>
      <c r="D7" s="641"/>
      <c r="E7" s="641"/>
      <c r="F7" s="641"/>
      <c r="G7" s="641"/>
    </row>
    <row r="8" spans="1:7" x14ac:dyDescent="0.2">
      <c r="A8" s="646" t="s">
        <v>391</v>
      </c>
      <c r="B8" s="646"/>
      <c r="C8" s="646"/>
      <c r="D8" s="646"/>
      <c r="E8" s="646"/>
      <c r="F8" s="646"/>
      <c r="G8" s="646"/>
    </row>
    <row r="9" spans="1:7" ht="12.95" customHeight="1" x14ac:dyDescent="0.2">
      <c r="A9" s="642" t="s">
        <v>186</v>
      </c>
      <c r="B9" s="642"/>
      <c r="C9" s="645" t="s">
        <v>216</v>
      </c>
      <c r="D9" s="650" t="s">
        <v>217</v>
      </c>
      <c r="E9" s="654" t="s">
        <v>242</v>
      </c>
      <c r="F9" s="656" t="s">
        <v>243</v>
      </c>
      <c r="G9" s="647" t="s">
        <v>244</v>
      </c>
    </row>
    <row r="10" spans="1:7" ht="59.85" customHeight="1" x14ac:dyDescent="0.2">
      <c r="A10" s="642"/>
      <c r="B10" s="642"/>
      <c r="C10" s="645" t="s">
        <v>202</v>
      </c>
      <c r="D10" s="651"/>
      <c r="E10" s="655"/>
      <c r="F10" s="657"/>
      <c r="G10" s="648"/>
    </row>
    <row r="11" spans="1:7" x14ac:dyDescent="0.2">
      <c r="A11" s="101" t="s">
        <v>197</v>
      </c>
      <c r="B11" s="101" t="s">
        <v>191</v>
      </c>
      <c r="C11" s="645"/>
      <c r="D11" s="652"/>
      <c r="E11" s="205">
        <v>2024</v>
      </c>
      <c r="F11" s="658"/>
      <c r="G11" s="649"/>
    </row>
    <row r="12" spans="1:7" ht="12.95" customHeight="1" x14ac:dyDescent="0.2">
      <c r="A12" s="659">
        <v>9</v>
      </c>
      <c r="B12" s="659"/>
      <c r="C12" s="650" t="s">
        <v>9</v>
      </c>
      <c r="D12" s="224" t="s">
        <v>214</v>
      </c>
      <c r="E12" s="237">
        <v>166544.70000000001</v>
      </c>
      <c r="F12" s="237">
        <v>166191</v>
      </c>
      <c r="G12" s="238">
        <f>F12/E12*100</f>
        <v>99.787624583670322</v>
      </c>
    </row>
    <row r="13" spans="1:7" ht="12.95" customHeight="1" x14ac:dyDescent="0.2">
      <c r="A13" s="660"/>
      <c r="B13" s="660"/>
      <c r="C13" s="662"/>
      <c r="D13" s="6" t="s">
        <v>223</v>
      </c>
      <c r="E13" s="236">
        <v>166544.70000000001</v>
      </c>
      <c r="F13" s="210">
        <v>166191</v>
      </c>
      <c r="G13" s="445">
        <f>F13/E13*100</f>
        <v>99.787624583670322</v>
      </c>
    </row>
    <row r="14" spans="1:7" ht="12.95" customHeight="1" x14ac:dyDescent="0.2">
      <c r="A14" s="660"/>
      <c r="B14" s="660"/>
      <c r="C14" s="662"/>
      <c r="D14" s="7" t="s">
        <v>218</v>
      </c>
      <c r="E14" s="233"/>
      <c r="F14" s="234"/>
      <c r="G14" s="235"/>
    </row>
    <row r="15" spans="1:7" ht="12.95" customHeight="1" x14ac:dyDescent="0.2">
      <c r="A15" s="660"/>
      <c r="B15" s="660"/>
      <c r="C15" s="662"/>
      <c r="D15" s="7" t="s">
        <v>224</v>
      </c>
      <c r="E15" s="236">
        <v>162081</v>
      </c>
      <c r="F15" s="236"/>
      <c r="G15" s="235"/>
    </row>
    <row r="16" spans="1:7" ht="12.95" customHeight="1" x14ac:dyDescent="0.2">
      <c r="A16" s="660"/>
      <c r="B16" s="660"/>
      <c r="C16" s="662"/>
      <c r="D16" s="7" t="s">
        <v>393</v>
      </c>
      <c r="E16" s="233">
        <v>252.4</v>
      </c>
      <c r="F16" s="234">
        <v>252.4</v>
      </c>
      <c r="G16" s="235">
        <v>100</v>
      </c>
    </row>
    <row r="17" spans="1:7" ht="12.95" customHeight="1" x14ac:dyDescent="0.2">
      <c r="A17" s="660"/>
      <c r="B17" s="660"/>
      <c r="C17" s="662"/>
      <c r="D17" s="7" t="s">
        <v>219</v>
      </c>
      <c r="E17" s="233">
        <v>3650.5</v>
      </c>
      <c r="F17" s="234"/>
      <c r="G17" s="235"/>
    </row>
    <row r="18" spans="1:7" ht="12.95" customHeight="1" x14ac:dyDescent="0.2">
      <c r="A18" s="660"/>
      <c r="B18" s="660"/>
      <c r="C18" s="662"/>
      <c r="D18" s="7" t="s">
        <v>392</v>
      </c>
      <c r="E18" s="233">
        <v>0</v>
      </c>
      <c r="F18" s="234"/>
      <c r="G18" s="235"/>
    </row>
    <row r="19" spans="1:7" ht="12.95" customHeight="1" x14ac:dyDescent="0.2">
      <c r="A19" s="660"/>
      <c r="B19" s="660"/>
      <c r="C19" s="662"/>
      <c r="D19" s="7" t="s">
        <v>220</v>
      </c>
      <c r="E19" s="236">
        <v>0</v>
      </c>
      <c r="F19" s="236"/>
      <c r="G19" s="235"/>
    </row>
    <row r="20" spans="1:7" ht="22.5" customHeight="1" x14ac:dyDescent="0.2">
      <c r="A20" s="660"/>
      <c r="B20" s="660"/>
      <c r="C20" s="662"/>
      <c r="D20" s="7" t="s">
        <v>185</v>
      </c>
      <c r="E20" s="233">
        <v>560.79999999999995</v>
      </c>
      <c r="F20" s="234"/>
      <c r="G20" s="235"/>
    </row>
    <row r="21" spans="1:7" ht="12.95" customHeight="1" x14ac:dyDescent="0.2">
      <c r="A21" s="660"/>
      <c r="B21" s="660"/>
      <c r="C21" s="662"/>
      <c r="D21" s="7" t="s">
        <v>221</v>
      </c>
      <c r="E21" s="233">
        <v>0</v>
      </c>
      <c r="F21" s="234"/>
      <c r="G21" s="235"/>
    </row>
    <row r="22" spans="1:7" ht="25.5" customHeight="1" x14ac:dyDescent="0.2">
      <c r="A22" s="660"/>
      <c r="B22" s="660"/>
      <c r="C22" s="662"/>
      <c r="D22" s="8" t="s">
        <v>222</v>
      </c>
      <c r="E22" s="233">
        <v>0</v>
      </c>
      <c r="F22" s="234"/>
      <c r="G22" s="235"/>
    </row>
    <row r="23" spans="1:7" ht="12.75" customHeight="1" x14ac:dyDescent="0.2">
      <c r="A23" s="660"/>
      <c r="B23" s="660"/>
      <c r="C23" s="662"/>
      <c r="D23" s="8" t="s">
        <v>1</v>
      </c>
      <c r="E23" s="233">
        <v>0</v>
      </c>
      <c r="F23" s="234"/>
      <c r="G23" s="235"/>
    </row>
    <row r="24" spans="1:7" ht="12.95" customHeight="1" x14ac:dyDescent="0.2">
      <c r="A24" s="661"/>
      <c r="B24" s="661"/>
      <c r="C24" s="663"/>
      <c r="D24" s="8" t="s">
        <v>6</v>
      </c>
      <c r="E24" s="233">
        <v>0</v>
      </c>
      <c r="F24" s="234"/>
      <c r="G24" s="235"/>
    </row>
    <row r="25" spans="1:7" ht="12.95" customHeight="1" x14ac:dyDescent="0.2">
      <c r="A25" s="643" t="s">
        <v>8</v>
      </c>
      <c r="B25" s="643" t="s">
        <v>4</v>
      </c>
      <c r="C25" s="653" t="s">
        <v>10</v>
      </c>
      <c r="D25" s="224" t="s">
        <v>214</v>
      </c>
      <c r="E25" s="225">
        <v>161027.9</v>
      </c>
      <c r="F25" s="226">
        <v>160885.6</v>
      </c>
      <c r="G25" s="225">
        <f>G26+G33+G34+G35</f>
        <v>99.911630220601538</v>
      </c>
    </row>
    <row r="26" spans="1:7" ht="12.95" customHeight="1" x14ac:dyDescent="0.2">
      <c r="A26" s="643"/>
      <c r="B26" s="643"/>
      <c r="C26" s="653"/>
      <c r="D26" s="6" t="s">
        <v>223</v>
      </c>
      <c r="E26" s="211">
        <v>161027.9</v>
      </c>
      <c r="F26" s="216">
        <v>160885.6</v>
      </c>
      <c r="G26" s="211">
        <f>F26/E26*100</f>
        <v>99.911630220601538</v>
      </c>
    </row>
    <row r="27" spans="1:7" ht="12.95" customHeight="1" x14ac:dyDescent="0.2">
      <c r="A27" s="643"/>
      <c r="B27" s="643"/>
      <c r="C27" s="653"/>
      <c r="D27" s="7" t="s">
        <v>218</v>
      </c>
      <c r="E27" s="211"/>
      <c r="F27" s="217"/>
      <c r="G27" s="212"/>
    </row>
    <row r="28" spans="1:7" ht="12.95" customHeight="1" x14ac:dyDescent="0.2">
      <c r="A28" s="643"/>
      <c r="B28" s="643"/>
      <c r="C28" s="653"/>
      <c r="D28" s="7" t="s">
        <v>224</v>
      </c>
      <c r="E28" s="211">
        <v>161027.9</v>
      </c>
      <c r="F28" s="217">
        <v>160885.6</v>
      </c>
      <c r="G28" s="212">
        <f>F28/E28*100</f>
        <v>99.911630220601538</v>
      </c>
    </row>
    <row r="29" spans="1:7" ht="12.95" customHeight="1" x14ac:dyDescent="0.2">
      <c r="A29" s="643"/>
      <c r="B29" s="643"/>
      <c r="C29" s="653"/>
      <c r="D29" s="7" t="s">
        <v>219</v>
      </c>
      <c r="E29" s="211">
        <f>SUM(F29:G29)</f>
        <v>0</v>
      </c>
      <c r="F29" s="217">
        <v>0</v>
      </c>
      <c r="G29" s="212"/>
    </row>
    <row r="30" spans="1:7" ht="12.95" customHeight="1" x14ac:dyDescent="0.2">
      <c r="A30" s="643"/>
      <c r="B30" s="643"/>
      <c r="C30" s="653"/>
      <c r="D30" s="7" t="s">
        <v>220</v>
      </c>
      <c r="E30" s="211">
        <f>SUM(F30:G30)</f>
        <v>0</v>
      </c>
      <c r="F30" s="217">
        <v>0</v>
      </c>
      <c r="G30" s="212"/>
    </row>
    <row r="31" spans="1:7" ht="21.75" customHeight="1" x14ac:dyDescent="0.2">
      <c r="A31" s="643"/>
      <c r="B31" s="643"/>
      <c r="C31" s="653"/>
      <c r="D31" s="7" t="s">
        <v>185</v>
      </c>
      <c r="E31" s="211">
        <f>SUM(F31:G31)</f>
        <v>0</v>
      </c>
      <c r="F31" s="217">
        <v>0</v>
      </c>
      <c r="G31" s="212"/>
    </row>
    <row r="32" spans="1:7" ht="12.95" customHeight="1" x14ac:dyDescent="0.2">
      <c r="A32" s="643"/>
      <c r="B32" s="643"/>
      <c r="C32" s="653"/>
      <c r="D32" s="7" t="s">
        <v>221</v>
      </c>
      <c r="E32" s="213">
        <v>0</v>
      </c>
      <c r="F32" s="214">
        <v>0</v>
      </c>
      <c r="G32" s="212"/>
    </row>
    <row r="33" spans="1:7" ht="23.25" customHeight="1" x14ac:dyDescent="0.2">
      <c r="A33" s="643"/>
      <c r="B33" s="643"/>
      <c r="C33" s="653"/>
      <c r="D33" s="8" t="s">
        <v>222</v>
      </c>
      <c r="E33" s="213">
        <v>0</v>
      </c>
      <c r="F33" s="214">
        <v>0</v>
      </c>
      <c r="G33" s="212"/>
    </row>
    <row r="34" spans="1:7" ht="12.95" customHeight="1" x14ac:dyDescent="0.2">
      <c r="A34" s="643"/>
      <c r="B34" s="643"/>
      <c r="C34" s="653"/>
      <c r="D34" s="8" t="s">
        <v>1</v>
      </c>
      <c r="E34" s="213">
        <v>0</v>
      </c>
      <c r="F34" s="214">
        <v>0</v>
      </c>
      <c r="G34" s="212"/>
    </row>
    <row r="35" spans="1:7" ht="12.95" customHeight="1" x14ac:dyDescent="0.2">
      <c r="A35" s="644"/>
      <c r="B35" s="644"/>
      <c r="C35" s="653"/>
      <c r="D35" s="8" t="s">
        <v>6</v>
      </c>
      <c r="E35" s="214">
        <v>0</v>
      </c>
      <c r="F35" s="214">
        <v>0</v>
      </c>
      <c r="G35" s="212"/>
    </row>
    <row r="36" spans="1:7" ht="12.95" customHeight="1" x14ac:dyDescent="0.2">
      <c r="A36" s="664">
        <v>9</v>
      </c>
      <c r="B36" s="664">
        <v>2</v>
      </c>
      <c r="C36" s="665" t="s">
        <v>277</v>
      </c>
      <c r="D36" s="221" t="s">
        <v>214</v>
      </c>
      <c r="E36" s="222">
        <v>2210.3000000000002</v>
      </c>
      <c r="F36" s="222">
        <v>2028.7</v>
      </c>
      <c r="G36" s="223">
        <f t="shared" ref="G36:G37" si="0">F36/E36*100</f>
        <v>91.783920734741884</v>
      </c>
    </row>
    <row r="37" spans="1:7" ht="12.95" customHeight="1" x14ac:dyDescent="0.2">
      <c r="A37" s="664"/>
      <c r="B37" s="664"/>
      <c r="C37" s="665"/>
      <c r="D37" s="6" t="s">
        <v>223</v>
      </c>
      <c r="E37" s="102">
        <v>2210.3000000000002</v>
      </c>
      <c r="F37" s="218">
        <v>2028.7</v>
      </c>
      <c r="G37" s="212">
        <f t="shared" si="0"/>
        <v>91.783920734741884</v>
      </c>
    </row>
    <row r="38" spans="1:7" ht="12.95" customHeight="1" x14ac:dyDescent="0.2">
      <c r="A38" s="664"/>
      <c r="B38" s="664"/>
      <c r="C38" s="665"/>
      <c r="D38" s="7" t="s">
        <v>218</v>
      </c>
      <c r="E38" s="102"/>
      <c r="F38" s="218"/>
      <c r="G38" s="212"/>
    </row>
    <row r="39" spans="1:7" ht="12.95" customHeight="1" x14ac:dyDescent="0.2">
      <c r="A39" s="664"/>
      <c r="B39" s="664"/>
      <c r="C39" s="665"/>
      <c r="D39" s="7" t="s">
        <v>224</v>
      </c>
      <c r="E39" s="102">
        <v>1053.0999999999999</v>
      </c>
      <c r="F39" s="218"/>
      <c r="G39" s="212">
        <f t="shared" ref="G39:G65" si="1">F39/E39*100</f>
        <v>0</v>
      </c>
    </row>
    <row r="40" spans="1:7" ht="12.95" customHeight="1" x14ac:dyDescent="0.2">
      <c r="A40" s="664"/>
      <c r="B40" s="664"/>
      <c r="C40" s="665"/>
      <c r="D40" s="7" t="s">
        <v>219</v>
      </c>
      <c r="E40" s="102">
        <v>252.4</v>
      </c>
      <c r="F40" s="218">
        <v>252.4</v>
      </c>
      <c r="G40" s="212">
        <v>100</v>
      </c>
    </row>
    <row r="41" spans="1:7" ht="12.95" customHeight="1" x14ac:dyDescent="0.2">
      <c r="A41" s="664"/>
      <c r="B41" s="664"/>
      <c r="C41" s="665"/>
      <c r="D41" s="7" t="s">
        <v>220</v>
      </c>
      <c r="E41" s="102">
        <v>904.8</v>
      </c>
      <c r="F41" s="218"/>
      <c r="G41" s="212"/>
    </row>
    <row r="42" spans="1:7" ht="21.75" customHeight="1" x14ac:dyDescent="0.2">
      <c r="A42" s="664"/>
      <c r="B42" s="664"/>
      <c r="C42" s="665"/>
      <c r="D42" s="7" t="s">
        <v>185</v>
      </c>
      <c r="E42" s="102"/>
      <c r="F42" s="218"/>
      <c r="G42" s="212"/>
    </row>
    <row r="43" spans="1:7" ht="12.95" customHeight="1" x14ac:dyDescent="0.2">
      <c r="A43" s="664"/>
      <c r="B43" s="664"/>
      <c r="C43" s="665"/>
      <c r="D43" s="7" t="s">
        <v>221</v>
      </c>
      <c r="E43" s="102"/>
      <c r="F43" s="218"/>
      <c r="G43" s="212"/>
    </row>
    <row r="44" spans="1:7" ht="26.25" customHeight="1" x14ac:dyDescent="0.2">
      <c r="A44" s="664"/>
      <c r="B44" s="664"/>
      <c r="C44" s="665"/>
      <c r="D44" s="8" t="s">
        <v>222</v>
      </c>
      <c r="E44" s="102"/>
      <c r="F44" s="218"/>
      <c r="G44" s="212"/>
    </row>
    <row r="45" spans="1:7" ht="12.95" customHeight="1" x14ac:dyDescent="0.2">
      <c r="A45" s="664"/>
      <c r="B45" s="664"/>
      <c r="C45" s="665"/>
      <c r="D45" s="8" t="s">
        <v>1</v>
      </c>
      <c r="E45" s="102"/>
      <c r="F45" s="218"/>
      <c r="G45" s="212"/>
    </row>
    <row r="46" spans="1:7" ht="12.95" customHeight="1" x14ac:dyDescent="0.2">
      <c r="A46" s="664"/>
      <c r="B46" s="664"/>
      <c r="C46" s="665"/>
      <c r="D46" s="8" t="s">
        <v>6</v>
      </c>
      <c r="E46" s="102"/>
      <c r="F46" s="218"/>
      <c r="G46" s="212"/>
    </row>
    <row r="47" spans="1:7" ht="12.95" customHeight="1" x14ac:dyDescent="0.2">
      <c r="A47" s="664"/>
      <c r="B47" s="664"/>
      <c r="C47" s="665"/>
      <c r="D47" s="99" t="s">
        <v>276</v>
      </c>
      <c r="E47" s="102"/>
      <c r="F47" s="218"/>
      <c r="G47" s="212"/>
    </row>
    <row r="48" spans="1:7" ht="12.95" customHeight="1" x14ac:dyDescent="0.2">
      <c r="A48" s="664">
        <v>9</v>
      </c>
      <c r="B48" s="664">
        <v>3</v>
      </c>
      <c r="C48" s="665" t="s">
        <v>395</v>
      </c>
      <c r="D48" s="221" t="s">
        <v>214</v>
      </c>
      <c r="E48" s="222">
        <v>850.9</v>
      </c>
      <c r="F48" s="222">
        <v>850.9</v>
      </c>
      <c r="G48" s="223">
        <f t="shared" si="1"/>
        <v>100</v>
      </c>
    </row>
    <row r="49" spans="1:7" ht="12.95" customHeight="1" x14ac:dyDescent="0.2">
      <c r="A49" s="664"/>
      <c r="B49" s="664"/>
      <c r="C49" s="665"/>
      <c r="D49" s="6" t="s">
        <v>223</v>
      </c>
      <c r="E49" s="102">
        <v>850.9</v>
      </c>
      <c r="F49" s="102">
        <v>850.9</v>
      </c>
      <c r="G49" s="212">
        <f t="shared" si="1"/>
        <v>100</v>
      </c>
    </row>
    <row r="50" spans="1:7" ht="12.95" customHeight="1" x14ac:dyDescent="0.2">
      <c r="A50" s="664"/>
      <c r="B50" s="664"/>
      <c r="C50" s="665"/>
      <c r="D50" s="7" t="s">
        <v>218</v>
      </c>
      <c r="E50" s="102"/>
      <c r="F50" s="218"/>
      <c r="G50" s="212"/>
    </row>
    <row r="51" spans="1:7" ht="12.95" customHeight="1" x14ac:dyDescent="0.2">
      <c r="A51" s="664"/>
      <c r="B51" s="664"/>
      <c r="C51" s="665"/>
      <c r="D51" s="7" t="s">
        <v>224</v>
      </c>
      <c r="E51" s="102"/>
      <c r="F51" s="218"/>
      <c r="G51" s="212"/>
    </row>
    <row r="52" spans="1:7" ht="12.95" customHeight="1" x14ac:dyDescent="0.2">
      <c r="A52" s="664"/>
      <c r="B52" s="664"/>
      <c r="C52" s="665"/>
      <c r="D52" s="7" t="s">
        <v>219</v>
      </c>
      <c r="E52" s="102"/>
      <c r="F52" s="218"/>
      <c r="G52" s="212"/>
    </row>
    <row r="53" spans="1:7" ht="12.95" customHeight="1" x14ac:dyDescent="0.2">
      <c r="A53" s="664"/>
      <c r="B53" s="664"/>
      <c r="C53" s="665"/>
      <c r="D53" s="7" t="s">
        <v>220</v>
      </c>
      <c r="E53" s="102">
        <v>850.9</v>
      </c>
      <c r="F53" s="102">
        <v>850.9</v>
      </c>
      <c r="G53" s="212">
        <f t="shared" si="1"/>
        <v>100</v>
      </c>
    </row>
    <row r="54" spans="1:7" ht="23.25" customHeight="1" x14ac:dyDescent="0.2">
      <c r="A54" s="664"/>
      <c r="B54" s="664"/>
      <c r="C54" s="665"/>
      <c r="D54" s="7" t="s">
        <v>185</v>
      </c>
      <c r="E54" s="102"/>
      <c r="F54" s="218"/>
      <c r="G54" s="212"/>
    </row>
    <row r="55" spans="1:7" ht="12.95" customHeight="1" x14ac:dyDescent="0.2">
      <c r="A55" s="664"/>
      <c r="B55" s="664"/>
      <c r="C55" s="665"/>
      <c r="D55" s="7" t="s">
        <v>221</v>
      </c>
      <c r="E55" s="102"/>
      <c r="F55" s="218"/>
      <c r="G55" s="212"/>
    </row>
    <row r="56" spans="1:7" ht="24" customHeight="1" x14ac:dyDescent="0.2">
      <c r="A56" s="664"/>
      <c r="B56" s="664"/>
      <c r="C56" s="665"/>
      <c r="D56" s="8" t="s">
        <v>222</v>
      </c>
      <c r="E56" s="102"/>
      <c r="F56" s="218"/>
      <c r="G56" s="212"/>
    </row>
    <row r="57" spans="1:7" ht="12.95" customHeight="1" x14ac:dyDescent="0.2">
      <c r="A57" s="664"/>
      <c r="B57" s="664"/>
      <c r="C57" s="665"/>
      <c r="D57" s="8" t="s">
        <v>1</v>
      </c>
      <c r="E57" s="102"/>
      <c r="F57" s="218"/>
      <c r="G57" s="212"/>
    </row>
    <row r="58" spans="1:7" ht="12.95" customHeight="1" x14ac:dyDescent="0.2">
      <c r="A58" s="664"/>
      <c r="B58" s="664"/>
      <c r="C58" s="665"/>
      <c r="D58" s="8" t="s">
        <v>6</v>
      </c>
      <c r="E58" s="102"/>
      <c r="F58" s="218"/>
      <c r="G58" s="212"/>
    </row>
    <row r="59" spans="1:7" ht="12.95" customHeight="1" x14ac:dyDescent="0.2">
      <c r="A59" s="664"/>
      <c r="B59" s="664"/>
      <c r="C59" s="665"/>
      <c r="D59" s="99" t="s">
        <v>276</v>
      </c>
      <c r="E59" s="102"/>
      <c r="F59" s="218"/>
      <c r="G59" s="212"/>
    </row>
    <row r="60" spans="1:7" ht="12.95" customHeight="1" x14ac:dyDescent="0.2">
      <c r="A60" s="643" t="s">
        <v>8</v>
      </c>
      <c r="B60" s="643" t="s">
        <v>2</v>
      </c>
      <c r="C60" s="653" t="s">
        <v>431</v>
      </c>
      <c r="D60" s="227" t="s">
        <v>214</v>
      </c>
      <c r="E60" s="228">
        <v>2455.6</v>
      </c>
      <c r="F60" s="228">
        <v>2425.8000000000002</v>
      </c>
      <c r="G60" s="223">
        <f t="shared" si="1"/>
        <v>98.786447304121211</v>
      </c>
    </row>
    <row r="61" spans="1:7" ht="12.95" customHeight="1" x14ac:dyDescent="0.2">
      <c r="A61" s="643"/>
      <c r="B61" s="643"/>
      <c r="C61" s="653"/>
      <c r="D61" s="6" t="s">
        <v>223</v>
      </c>
      <c r="E61" s="229">
        <v>2455.6</v>
      </c>
      <c r="F61" s="229">
        <v>2425.8000000000002</v>
      </c>
      <c r="G61" s="212">
        <f t="shared" si="1"/>
        <v>98.786447304121211</v>
      </c>
    </row>
    <row r="62" spans="1:7" ht="12.95" customHeight="1" x14ac:dyDescent="0.2">
      <c r="A62" s="643"/>
      <c r="B62" s="643"/>
      <c r="C62" s="653"/>
      <c r="D62" s="7" t="s">
        <v>218</v>
      </c>
      <c r="E62" s="231"/>
      <c r="F62" s="232"/>
      <c r="G62" s="212"/>
    </row>
    <row r="63" spans="1:7" ht="12.95" customHeight="1" x14ac:dyDescent="0.2">
      <c r="A63" s="643"/>
      <c r="B63" s="643"/>
      <c r="C63" s="653"/>
      <c r="D63" s="7" t="s">
        <v>224</v>
      </c>
      <c r="E63" s="229"/>
      <c r="F63" s="230"/>
      <c r="G63" s="212"/>
    </row>
    <row r="64" spans="1:7" ht="12.95" customHeight="1" x14ac:dyDescent="0.2">
      <c r="A64" s="643"/>
      <c r="B64" s="643"/>
      <c r="C64" s="653"/>
      <c r="D64" s="7" t="s">
        <v>219</v>
      </c>
      <c r="E64" s="64">
        <v>0</v>
      </c>
      <c r="F64" s="219">
        <v>0</v>
      </c>
      <c r="G64" s="212"/>
    </row>
    <row r="65" spans="1:7" ht="12.95" customHeight="1" x14ac:dyDescent="0.2">
      <c r="A65" s="643"/>
      <c r="B65" s="643"/>
      <c r="C65" s="653"/>
      <c r="D65" s="7" t="s">
        <v>220</v>
      </c>
      <c r="E65" s="64">
        <v>1894.8</v>
      </c>
      <c r="F65" s="64"/>
      <c r="G65" s="212">
        <f t="shared" si="1"/>
        <v>0</v>
      </c>
    </row>
    <row r="66" spans="1:7" ht="22.5" customHeight="1" x14ac:dyDescent="0.2">
      <c r="A66" s="666"/>
      <c r="B66" s="666"/>
      <c r="C66" s="667"/>
      <c r="D66" s="7" t="s">
        <v>185</v>
      </c>
      <c r="E66" s="421">
        <v>560.79999999999995</v>
      </c>
      <c r="F66" s="444"/>
      <c r="G66" s="443"/>
    </row>
    <row r="67" spans="1:7" ht="24" customHeight="1" x14ac:dyDescent="0.2">
      <c r="A67" s="643"/>
      <c r="B67" s="643"/>
      <c r="C67" s="653"/>
      <c r="D67" s="8" t="s">
        <v>222</v>
      </c>
      <c r="E67" s="64">
        <v>0</v>
      </c>
      <c r="F67" s="219">
        <v>0</v>
      </c>
      <c r="G67" s="212"/>
    </row>
    <row r="68" spans="1:7" ht="12.95" customHeight="1" x14ac:dyDescent="0.2">
      <c r="A68" s="643"/>
      <c r="B68" s="643"/>
      <c r="C68" s="653"/>
      <c r="D68" s="8" t="s">
        <v>1</v>
      </c>
      <c r="E68" s="64">
        <v>0</v>
      </c>
      <c r="F68" s="219">
        <v>0</v>
      </c>
      <c r="G68" s="212"/>
    </row>
    <row r="69" spans="1:7" ht="12.95" customHeight="1" x14ac:dyDescent="0.2">
      <c r="A69" s="644"/>
      <c r="B69" s="644"/>
      <c r="C69" s="653"/>
      <c r="D69" s="8" t="s">
        <v>6</v>
      </c>
      <c r="E69" s="64">
        <v>0</v>
      </c>
      <c r="F69" s="219">
        <v>0</v>
      </c>
      <c r="G69" s="212"/>
    </row>
  </sheetData>
  <mergeCells count="24">
    <mergeCell ref="B48:B59"/>
    <mergeCell ref="C48:C59"/>
    <mergeCell ref="A36:A47"/>
    <mergeCell ref="A60:A69"/>
    <mergeCell ref="B60:B69"/>
    <mergeCell ref="C60:C69"/>
    <mergeCell ref="B36:B47"/>
    <mergeCell ref="C36:C47"/>
    <mergeCell ref="A48:A59"/>
    <mergeCell ref="D1:G6"/>
    <mergeCell ref="A7:G7"/>
    <mergeCell ref="A9:B10"/>
    <mergeCell ref="B25:B35"/>
    <mergeCell ref="A25:A35"/>
    <mergeCell ref="C9:C11"/>
    <mergeCell ref="A8:G8"/>
    <mergeCell ref="G9:G11"/>
    <mergeCell ref="D9:D11"/>
    <mergeCell ref="C25:C35"/>
    <mergeCell ref="E9:E10"/>
    <mergeCell ref="F9:F11"/>
    <mergeCell ref="A12:A24"/>
    <mergeCell ref="B12:B24"/>
    <mergeCell ref="C12:C24"/>
  </mergeCells>
  <phoneticPr fontId="0" type="noConversion"/>
  <pageMargins left="0.74803149606299213" right="0.74803149606299213" top="0.78740157480314965" bottom="0.39370078740157483" header="0.51181102362204722" footer="0.51181102362204722"/>
  <pageSetup paperSize="9" scale="93" orientation="landscape" r:id="rId1"/>
  <headerFooter alignWithMargins="0">
    <oddHeader>&amp;CСтраница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topLeftCell="A6" workbookViewId="0">
      <selection activeCell="I12" sqref="I12"/>
    </sheetView>
  </sheetViews>
  <sheetFormatPr defaultRowHeight="12.75" x14ac:dyDescent="0.2"/>
  <cols>
    <col min="1" max="1" width="5.42578125" customWidth="1"/>
    <col min="2" max="2" width="37" customWidth="1"/>
    <col min="3" max="3" width="17.85546875" customWidth="1"/>
    <col min="4" max="4" width="18.7109375" customWidth="1"/>
    <col min="5" max="5" width="27.7109375" customWidth="1"/>
  </cols>
  <sheetData>
    <row r="1" spans="1:5" ht="18.75" customHeight="1" x14ac:dyDescent="0.2">
      <c r="A1" s="33"/>
      <c r="B1" s="668" t="s">
        <v>260</v>
      </c>
      <c r="C1" s="668"/>
      <c r="D1" s="668"/>
      <c r="E1" s="668"/>
    </row>
    <row r="2" spans="1:5" ht="18" customHeight="1" x14ac:dyDescent="0.2">
      <c r="A2" s="33"/>
      <c r="B2" s="34"/>
      <c r="C2" s="33"/>
      <c r="D2" s="33"/>
      <c r="E2" s="33"/>
    </row>
    <row r="3" spans="1:5" ht="13.5" thickBot="1" x14ac:dyDescent="0.25">
      <c r="A3" s="33"/>
      <c r="B3" s="669" t="s">
        <v>261</v>
      </c>
      <c r="C3" s="669"/>
      <c r="D3" s="669"/>
      <c r="E3" s="669"/>
    </row>
    <row r="4" spans="1:5" ht="26.25" thickBot="1" x14ac:dyDescent="0.25">
      <c r="A4" s="37" t="s">
        <v>252</v>
      </c>
      <c r="B4" s="38" t="s">
        <v>253</v>
      </c>
      <c r="C4" s="38" t="s">
        <v>254</v>
      </c>
      <c r="D4" s="38" t="s">
        <v>255</v>
      </c>
      <c r="E4" s="38" t="s">
        <v>256</v>
      </c>
    </row>
    <row r="5" spans="1:5" ht="39" thickBot="1" x14ac:dyDescent="0.25">
      <c r="A5" s="39">
        <v>1</v>
      </c>
      <c r="B5" s="40" t="s">
        <v>257</v>
      </c>
      <c r="C5" s="41" t="s">
        <v>463</v>
      </c>
      <c r="D5" s="42">
        <v>1356</v>
      </c>
      <c r="E5" s="42" t="s">
        <v>258</v>
      </c>
    </row>
    <row r="6" spans="1:5" ht="38.25" x14ac:dyDescent="0.2">
      <c r="A6" s="274">
        <v>2</v>
      </c>
      <c r="B6" s="275" t="s">
        <v>257</v>
      </c>
      <c r="C6" s="276">
        <v>44257</v>
      </c>
      <c r="D6" s="277">
        <v>206</v>
      </c>
      <c r="E6" s="278" t="s">
        <v>259</v>
      </c>
    </row>
    <row r="7" spans="1:5" ht="51" x14ac:dyDescent="0.2">
      <c r="A7" s="280"/>
      <c r="B7" s="279" t="s">
        <v>490</v>
      </c>
      <c r="C7" s="281">
        <v>44631</v>
      </c>
      <c r="D7" s="280">
        <v>230</v>
      </c>
      <c r="E7" s="278" t="s">
        <v>259</v>
      </c>
    </row>
    <row r="8" spans="1:5" ht="41.25" customHeight="1" x14ac:dyDescent="0.2">
      <c r="A8" s="280"/>
      <c r="B8" s="279" t="s">
        <v>490</v>
      </c>
      <c r="C8" s="281">
        <v>44666</v>
      </c>
      <c r="D8" s="280">
        <v>404</v>
      </c>
      <c r="E8" s="278" t="s">
        <v>259</v>
      </c>
    </row>
    <row r="9" spans="1:5" ht="51" x14ac:dyDescent="0.2">
      <c r="A9" s="288">
        <v>3</v>
      </c>
      <c r="B9" s="289" t="s">
        <v>489</v>
      </c>
      <c r="C9" s="290">
        <v>44994</v>
      </c>
      <c r="D9" s="288">
        <v>273</v>
      </c>
      <c r="E9" s="278" t="s">
        <v>259</v>
      </c>
    </row>
    <row r="10" spans="1:5" ht="51" x14ac:dyDescent="0.2">
      <c r="A10" s="291">
        <v>4</v>
      </c>
      <c r="B10" s="279" t="s">
        <v>489</v>
      </c>
      <c r="C10" s="282">
        <v>45257</v>
      </c>
      <c r="D10" s="303">
        <v>1690</v>
      </c>
      <c r="E10" s="292" t="s">
        <v>259</v>
      </c>
    </row>
    <row r="11" spans="1:5" ht="51" x14ac:dyDescent="0.25">
      <c r="A11" s="411">
        <v>5</v>
      </c>
      <c r="B11" s="279" t="s">
        <v>489</v>
      </c>
      <c r="C11" s="691">
        <v>45379</v>
      </c>
      <c r="D11" s="411">
        <v>424</v>
      </c>
      <c r="E11" s="292" t="s">
        <v>595</v>
      </c>
    </row>
    <row r="12" spans="1:5" ht="51" x14ac:dyDescent="0.2">
      <c r="A12" s="411">
        <v>6</v>
      </c>
      <c r="B12" s="279" t="s">
        <v>489</v>
      </c>
      <c r="C12" s="692">
        <v>45721</v>
      </c>
      <c r="D12" s="411">
        <v>413</v>
      </c>
      <c r="E12" s="292" t="s">
        <v>595</v>
      </c>
    </row>
  </sheetData>
  <mergeCells count="2">
    <mergeCell ref="B1:E1"/>
    <mergeCell ref="B3:E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opLeftCell="A2" workbookViewId="0">
      <selection activeCell="G12" sqref="G12"/>
    </sheetView>
  </sheetViews>
  <sheetFormatPr defaultRowHeight="12.75" x14ac:dyDescent="0.2"/>
  <cols>
    <col min="1" max="1" width="4.5703125" customWidth="1"/>
    <col min="2" max="2" width="7" customWidth="1"/>
    <col min="3" max="3" width="4.140625" customWidth="1"/>
    <col min="4" max="4" width="41.85546875" customWidth="1"/>
    <col min="5" max="5" width="24.5703125" customWidth="1"/>
    <col min="6" max="6" width="11.140625" customWidth="1"/>
    <col min="7" max="7" width="13" customWidth="1"/>
    <col min="8" max="8" width="14" customWidth="1"/>
    <col min="9" max="9" width="10.7109375" customWidth="1"/>
    <col min="10" max="10" width="11.7109375" customWidth="1"/>
    <col min="11" max="11" width="15.28515625" customWidth="1"/>
  </cols>
  <sheetData>
    <row r="1" spans="1:11" ht="15.6" hidden="1" customHeight="1" x14ac:dyDescent="0.25">
      <c r="A1" s="1"/>
      <c r="F1" s="31"/>
    </row>
    <row r="2" spans="1:11" ht="35.450000000000003" customHeight="1" x14ac:dyDescent="0.25">
      <c r="A2" s="465" t="s">
        <v>508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1" ht="16.5" thickBot="1" x14ac:dyDescent="0.3">
      <c r="A3" s="475"/>
      <c r="B3" s="476"/>
      <c r="C3" s="476"/>
      <c r="D3" s="476"/>
      <c r="E3" s="476"/>
    </row>
    <row r="4" spans="1:11" ht="70.7" customHeight="1" thickBot="1" x14ac:dyDescent="0.25">
      <c r="A4" s="672" t="s">
        <v>186</v>
      </c>
      <c r="B4" s="672"/>
      <c r="C4" s="672" t="s">
        <v>187</v>
      </c>
      <c r="D4" s="672" t="s">
        <v>188</v>
      </c>
      <c r="E4" s="675" t="s">
        <v>245</v>
      </c>
      <c r="F4" s="673" t="s">
        <v>246</v>
      </c>
      <c r="G4" s="36" t="s">
        <v>247</v>
      </c>
      <c r="H4" s="36" t="s">
        <v>248</v>
      </c>
      <c r="I4" s="36" t="s">
        <v>249</v>
      </c>
      <c r="J4" s="103" t="s">
        <v>250</v>
      </c>
      <c r="K4" s="103" t="s">
        <v>251</v>
      </c>
    </row>
    <row r="5" spans="1:11" ht="11.85" customHeight="1" x14ac:dyDescent="0.2">
      <c r="A5" s="672"/>
      <c r="B5" s="672"/>
      <c r="C5" s="672"/>
      <c r="D5" s="672"/>
      <c r="E5" s="676"/>
      <c r="F5" s="674"/>
      <c r="G5" s="104"/>
      <c r="H5" s="104"/>
      <c r="I5" s="105"/>
      <c r="J5" s="106"/>
      <c r="K5" s="106"/>
    </row>
    <row r="6" spans="1:11" x14ac:dyDescent="0.2">
      <c r="A6" s="13" t="s">
        <v>190</v>
      </c>
      <c r="B6" s="18" t="s">
        <v>191</v>
      </c>
      <c r="C6" s="672"/>
      <c r="D6" s="672"/>
      <c r="E6" s="677"/>
      <c r="F6" s="9"/>
      <c r="G6" s="32"/>
      <c r="H6" s="32"/>
      <c r="I6" s="32"/>
      <c r="J6" s="35"/>
      <c r="K6" s="35"/>
    </row>
    <row r="7" spans="1:11" x14ac:dyDescent="0.2">
      <c r="A7" s="19" t="s">
        <v>8</v>
      </c>
      <c r="B7" s="19"/>
      <c r="C7" s="670" t="s">
        <v>9</v>
      </c>
      <c r="D7" s="671"/>
      <c r="E7" s="671"/>
      <c r="F7" s="9"/>
      <c r="G7" s="100">
        <v>1</v>
      </c>
      <c r="H7" s="100">
        <v>0.9</v>
      </c>
      <c r="I7" s="100">
        <v>0.9</v>
      </c>
      <c r="J7" s="100">
        <f t="shared" ref="H7:K7" si="0">(J8+J9+J10+J11)/4</f>
        <v>0.97499999999999998</v>
      </c>
      <c r="K7" s="100">
        <f t="shared" si="0"/>
        <v>0.97499999999999998</v>
      </c>
    </row>
    <row r="8" spans="1:11" ht="21" customHeight="1" x14ac:dyDescent="0.2">
      <c r="A8" s="96" t="s">
        <v>8</v>
      </c>
      <c r="B8" s="97" t="s">
        <v>4</v>
      </c>
      <c r="C8" s="120"/>
      <c r="D8" s="126" t="s">
        <v>10</v>
      </c>
      <c r="E8" s="123"/>
      <c r="F8" s="98" t="s">
        <v>107</v>
      </c>
      <c r="G8" s="131">
        <f>(H8+I8+J8+K8)/4</f>
        <v>0.92500000000000004</v>
      </c>
      <c r="H8" s="127">
        <v>0.8</v>
      </c>
      <c r="I8" s="128">
        <v>0.9</v>
      </c>
      <c r="J8" s="129">
        <v>1</v>
      </c>
      <c r="K8" s="129">
        <v>1</v>
      </c>
    </row>
    <row r="9" spans="1:11" ht="24.75" customHeight="1" x14ac:dyDescent="0.2">
      <c r="A9" s="96" t="s">
        <v>8</v>
      </c>
      <c r="B9" s="97" t="s">
        <v>3</v>
      </c>
      <c r="C9" s="120"/>
      <c r="D9" s="119" t="s">
        <v>277</v>
      </c>
      <c r="E9" s="121" t="s">
        <v>396</v>
      </c>
      <c r="F9" s="98" t="s">
        <v>399</v>
      </c>
      <c r="G9" s="131">
        <f>(H9+I9+J9+K9)/4</f>
        <v>0.85</v>
      </c>
      <c r="H9" s="127">
        <v>0.8</v>
      </c>
      <c r="I9" s="128">
        <v>0.8</v>
      </c>
      <c r="J9" s="129">
        <v>0.9</v>
      </c>
      <c r="K9" s="129">
        <v>0.9</v>
      </c>
    </row>
    <row r="10" spans="1:11" ht="35.25" customHeight="1" x14ac:dyDescent="0.2">
      <c r="A10" s="96" t="s">
        <v>8</v>
      </c>
      <c r="B10" s="97" t="s">
        <v>5</v>
      </c>
      <c r="C10" s="120"/>
      <c r="D10" s="124" t="s">
        <v>395</v>
      </c>
      <c r="E10" s="121" t="s">
        <v>396</v>
      </c>
      <c r="F10" s="98" t="s">
        <v>398</v>
      </c>
      <c r="G10" s="131">
        <f t="shared" ref="G10:G11" si="1">(H10+I10+J10+K10)/4</f>
        <v>1</v>
      </c>
      <c r="H10" s="127">
        <v>1</v>
      </c>
      <c r="I10" s="128">
        <v>1</v>
      </c>
      <c r="J10" s="129">
        <v>1</v>
      </c>
      <c r="K10" s="129">
        <f>I10/J10</f>
        <v>1</v>
      </c>
    </row>
    <row r="11" spans="1:11" ht="51" x14ac:dyDescent="0.2">
      <c r="A11" s="122">
        <v>9</v>
      </c>
      <c r="B11" s="122">
        <v>4</v>
      </c>
      <c r="C11" s="122"/>
      <c r="D11" s="125" t="s">
        <v>397</v>
      </c>
      <c r="E11" s="121" t="s">
        <v>396</v>
      </c>
      <c r="F11" s="9" t="s">
        <v>333</v>
      </c>
      <c r="G11" s="132">
        <v>1</v>
      </c>
      <c r="H11" s="128">
        <f>-H111</f>
        <v>0</v>
      </c>
      <c r="I11" s="128">
        <v>1</v>
      </c>
      <c r="J11" s="130">
        <v>1</v>
      </c>
      <c r="K11" s="130">
        <f t="shared" ref="K11" si="2">I11/J11</f>
        <v>1</v>
      </c>
    </row>
    <row r="13" spans="1:11" x14ac:dyDescent="0.2">
      <c r="A13" s="20"/>
      <c r="B13" s="20"/>
      <c r="C13" s="20"/>
      <c r="D13" s="20"/>
      <c r="E13" s="20"/>
    </row>
    <row r="14" spans="1:11" x14ac:dyDescent="0.2">
      <c r="A14" s="20"/>
      <c r="B14" s="20"/>
      <c r="C14" s="20"/>
      <c r="D14" s="20"/>
      <c r="E14" s="20"/>
    </row>
    <row r="15" spans="1:11" ht="12.75" customHeight="1" x14ac:dyDescent="0.2">
      <c r="A15" s="20"/>
      <c r="B15" s="20"/>
      <c r="C15" s="20"/>
      <c r="D15" s="20"/>
      <c r="E15" s="20"/>
    </row>
    <row r="16" spans="1:11" x14ac:dyDescent="0.2">
      <c r="A16" s="20"/>
      <c r="B16" s="20"/>
      <c r="C16" s="20"/>
      <c r="D16" s="20"/>
      <c r="E16" s="20"/>
    </row>
    <row r="17" spans="1:5" x14ac:dyDescent="0.2">
      <c r="A17" s="20"/>
      <c r="B17" s="20"/>
      <c r="C17" s="20"/>
      <c r="D17" s="20"/>
      <c r="E17" s="20"/>
    </row>
    <row r="18" spans="1:5" x14ac:dyDescent="0.2">
      <c r="A18" s="20"/>
      <c r="B18" s="20"/>
      <c r="C18" s="20"/>
      <c r="D18" s="20"/>
      <c r="E18" s="20"/>
    </row>
  </sheetData>
  <mergeCells count="8">
    <mergeCell ref="C7:E7"/>
    <mergeCell ref="A2:K2"/>
    <mergeCell ref="A3:E3"/>
    <mergeCell ref="A4:B5"/>
    <mergeCell ref="C4:C6"/>
    <mergeCell ref="D4:D6"/>
    <mergeCell ref="F4:F5"/>
    <mergeCell ref="E4:E6"/>
  </mergeCells>
  <pageMargins left="0.74803149606299213" right="0.74803149606299213" top="0.98425196850393704" bottom="0.98425196850393704" header="0.51181102362204722" footer="0.51181102362204722"/>
  <pageSetup paperSize="9" scale="84" fitToHeight="2" orientation="landscape" r:id="rId1"/>
  <headerFooter alignWithMargins="0">
    <oddHeader>&amp;CСтраница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RAP</cp:lastModifiedBy>
  <cp:lastPrinted>2023-03-31T09:17:36Z</cp:lastPrinted>
  <dcterms:created xsi:type="dcterms:W3CDTF">2014-08-20T07:44:09Z</dcterms:created>
  <dcterms:modified xsi:type="dcterms:W3CDTF">2025-04-07T09:37:25Z</dcterms:modified>
</cp:coreProperties>
</file>