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15" activeTab="4"/>
  </bookViews>
  <sheets>
    <sheet name="1" sheetId="7" r:id="rId1"/>
    <sheet name="2" sheetId="8" r:id="rId2"/>
    <sheet name="3" sheetId="3" r:id="rId3"/>
    <sheet name="4" sheetId="4" r:id="rId4"/>
    <sheet name="5" sheetId="10" r:id="rId5"/>
    <sheet name="6" sheetId="11" r:id="rId6"/>
  </sheets>
  <externalReferences>
    <externalReference r:id="rId7"/>
  </externalReferences>
  <definedNames>
    <definedName name="_xlnm.Print_Titles" localSheetId="0">'1'!$7:$9</definedName>
    <definedName name="_xlnm.Print_Titles" localSheetId="1">'2'!$7:$7</definedName>
    <definedName name="_xlnm.Print_Titles" localSheetId="2">'3'!$8:$9</definedName>
    <definedName name="_xlnm.Print_Titles" localSheetId="3">'4'!$8:$9</definedName>
    <definedName name="_xlnm.Print_Area" localSheetId="0">'1'!$A$1:$K$45</definedName>
    <definedName name="_xlnm.Print_Area" localSheetId="2">'3'!$A$1:$K$12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0" l="1"/>
  <c r="M11" i="10"/>
  <c r="N11" i="10"/>
  <c r="O11" i="10"/>
  <c r="P11" i="10"/>
  <c r="Q11" i="10"/>
  <c r="L14" i="10"/>
  <c r="L13" i="10" s="1"/>
  <c r="L12" i="10" s="1"/>
  <c r="L10" i="10" s="1"/>
  <c r="M14" i="10"/>
  <c r="M13" i="10" s="1"/>
  <c r="M12" i="10" s="1"/>
  <c r="N14" i="10"/>
  <c r="N13" i="10" s="1"/>
  <c r="N12" i="10" s="1"/>
  <c r="O14" i="10"/>
  <c r="O13" i="10" s="1"/>
  <c r="O12" i="10" s="1"/>
  <c r="P14" i="10"/>
  <c r="P13" i="10" s="1"/>
  <c r="P12" i="10" s="1"/>
  <c r="Q14" i="10"/>
  <c r="Q13" i="10" s="1"/>
  <c r="Q12" i="10" s="1"/>
  <c r="E60" i="11"/>
  <c r="E59" i="11"/>
  <c r="E58" i="11"/>
  <c r="E57" i="11"/>
  <c r="E56" i="11"/>
  <c r="E55" i="11"/>
  <c r="K54" i="11"/>
  <c r="J54" i="11"/>
  <c r="I54" i="11"/>
  <c r="H54" i="11"/>
  <c r="G54" i="11"/>
  <c r="F54" i="11"/>
  <c r="E54" i="11"/>
  <c r="E53" i="11"/>
  <c r="K52" i="11"/>
  <c r="J52" i="11"/>
  <c r="I52" i="11"/>
  <c r="H52" i="11"/>
  <c r="G52" i="11"/>
  <c r="F52" i="11"/>
  <c r="E52" i="11"/>
  <c r="K51" i="11"/>
  <c r="J51" i="11"/>
  <c r="I51" i="11"/>
  <c r="H51" i="11"/>
  <c r="G51" i="11"/>
  <c r="F51" i="11"/>
  <c r="E51" i="11" s="1"/>
  <c r="E50" i="11"/>
  <c r="E49" i="11"/>
  <c r="E48" i="11"/>
  <c r="E47" i="11"/>
  <c r="E46" i="11"/>
  <c r="E45" i="11"/>
  <c r="K44" i="11"/>
  <c r="J44" i="11"/>
  <c r="I44" i="11"/>
  <c r="H44" i="11"/>
  <c r="G44" i="11"/>
  <c r="F44" i="11"/>
  <c r="E44" i="11"/>
  <c r="E43" i="11"/>
  <c r="K42" i="11"/>
  <c r="J42" i="11"/>
  <c r="I42" i="11"/>
  <c r="H42" i="11"/>
  <c r="G42" i="11"/>
  <c r="F42" i="11"/>
  <c r="E42" i="11"/>
  <c r="K41" i="11"/>
  <c r="J41" i="11"/>
  <c r="I41" i="11"/>
  <c r="H41" i="11"/>
  <c r="G41" i="11"/>
  <c r="F41" i="11"/>
  <c r="E41" i="11" s="1"/>
  <c r="E40" i="11"/>
  <c r="E39" i="11"/>
  <c r="E38" i="11"/>
  <c r="E37" i="11"/>
  <c r="E36" i="11"/>
  <c r="H35" i="11"/>
  <c r="G35" i="11"/>
  <c r="E35" i="11" s="1"/>
  <c r="K34" i="11"/>
  <c r="J34" i="11"/>
  <c r="I34" i="11"/>
  <c r="H34" i="11"/>
  <c r="G34" i="11"/>
  <c r="F34" i="11"/>
  <c r="E34" i="11"/>
  <c r="E33" i="11"/>
  <c r="K32" i="11"/>
  <c r="J32" i="11"/>
  <c r="I32" i="11"/>
  <c r="H32" i="11"/>
  <c r="G32" i="11"/>
  <c r="F32" i="11"/>
  <c r="E32" i="11"/>
  <c r="K31" i="11"/>
  <c r="J31" i="11"/>
  <c r="I31" i="11"/>
  <c r="H31" i="11"/>
  <c r="G31" i="11"/>
  <c r="F31" i="11"/>
  <c r="E31" i="11" s="1"/>
  <c r="E30" i="11"/>
  <c r="E29" i="11"/>
  <c r="E28" i="11"/>
  <c r="E27" i="11"/>
  <c r="E26" i="11"/>
  <c r="E25" i="11"/>
  <c r="K24" i="11"/>
  <c r="J24" i="11"/>
  <c r="I24" i="11"/>
  <c r="H24" i="11"/>
  <c r="G24" i="11"/>
  <c r="F24" i="11"/>
  <c r="E24" i="11"/>
  <c r="E23" i="11"/>
  <c r="K22" i="11"/>
  <c r="J22" i="11"/>
  <c r="I22" i="11"/>
  <c r="H22" i="11"/>
  <c r="G22" i="11"/>
  <c r="F22" i="11"/>
  <c r="E22" i="11" s="1"/>
  <c r="K21" i="11"/>
  <c r="J21" i="11"/>
  <c r="I21" i="11"/>
  <c r="H21" i="11"/>
  <c r="G21" i="11"/>
  <c r="F21" i="11"/>
  <c r="E21" i="11" s="1"/>
  <c r="K20" i="11"/>
  <c r="J20" i="11"/>
  <c r="I20" i="11"/>
  <c r="H20" i="11"/>
  <c r="G20" i="11"/>
  <c r="F20" i="11"/>
  <c r="E20" i="11"/>
  <c r="K19" i="11"/>
  <c r="J19" i="11"/>
  <c r="I19" i="11"/>
  <c r="H19" i="11"/>
  <c r="G19" i="11"/>
  <c r="F19" i="11"/>
  <c r="E19" i="11" s="1"/>
  <c r="K18" i="11"/>
  <c r="J18" i="11"/>
  <c r="I18" i="11"/>
  <c r="H18" i="11"/>
  <c r="G18" i="11"/>
  <c r="F18" i="11"/>
  <c r="E18" i="11"/>
  <c r="K17" i="11"/>
  <c r="J17" i="11"/>
  <c r="I17" i="11"/>
  <c r="H17" i="11"/>
  <c r="G17" i="11"/>
  <c r="F17" i="11"/>
  <c r="E17" i="11" s="1"/>
  <c r="K16" i="11"/>
  <c r="J16" i="11"/>
  <c r="I16" i="11"/>
  <c r="H16" i="11"/>
  <c r="G16" i="11"/>
  <c r="F16" i="11"/>
  <c r="E16" i="11"/>
  <c r="K15" i="11"/>
  <c r="J15" i="11"/>
  <c r="I15" i="11"/>
  <c r="H15" i="11"/>
  <c r="G15" i="11"/>
  <c r="F15" i="11"/>
  <c r="E15" i="11" s="1"/>
  <c r="K14" i="11"/>
  <c r="J14" i="11"/>
  <c r="I14" i="11"/>
  <c r="H14" i="11"/>
  <c r="G14" i="11"/>
  <c r="F14" i="11"/>
  <c r="E14" i="11"/>
  <c r="E13" i="11"/>
  <c r="K12" i="11"/>
  <c r="J12" i="11"/>
  <c r="I12" i="11"/>
  <c r="H12" i="11"/>
  <c r="G12" i="11"/>
  <c r="F12" i="11"/>
  <c r="E12" i="11"/>
  <c r="K11" i="11"/>
  <c r="J11" i="11"/>
  <c r="I11" i="11"/>
  <c r="H11" i="11"/>
  <c r="G11" i="11"/>
  <c r="F11" i="11"/>
  <c r="E11" i="11"/>
  <c r="L56" i="10"/>
  <c r="Q54" i="10"/>
  <c r="P54" i="10"/>
  <c r="O54" i="10"/>
  <c r="N54" i="10"/>
  <c r="M54" i="10"/>
  <c r="L54" i="10"/>
  <c r="Q53" i="10"/>
  <c r="P53" i="10"/>
  <c r="O53" i="10"/>
  <c r="N53" i="10"/>
  <c r="M53" i="10"/>
  <c r="L53" i="10"/>
  <c r="Q50" i="10"/>
  <c r="P50" i="10"/>
  <c r="O50" i="10"/>
  <c r="N50" i="10"/>
  <c r="M50" i="10"/>
  <c r="L50" i="10"/>
  <c r="Q49" i="10"/>
  <c r="P49" i="10"/>
  <c r="O49" i="10"/>
  <c r="N49" i="10"/>
  <c r="M49" i="10"/>
  <c r="L49" i="10"/>
  <c r="Q24" i="10"/>
  <c r="P24" i="10"/>
  <c r="O24" i="10"/>
  <c r="N24" i="10"/>
  <c r="L24" i="10"/>
  <c r="Q23" i="10"/>
  <c r="P23" i="10"/>
  <c r="O23" i="10"/>
  <c r="N23" i="10"/>
  <c r="M23" i="10"/>
  <c r="M24" i="10" s="1"/>
  <c r="L23" i="10"/>
  <c r="Q22" i="10"/>
  <c r="P22" i="10"/>
  <c r="O22" i="10"/>
  <c r="N22" i="10"/>
  <c r="L22" i="10"/>
  <c r="P10" i="10" l="1"/>
  <c r="N10" i="10"/>
  <c r="Q10" i="10"/>
  <c r="O10" i="10"/>
  <c r="M10" i="10"/>
  <c r="M22" i="10"/>
  <c r="E12" i="3"/>
</calcChain>
</file>

<file path=xl/sharedStrings.xml><?xml version="1.0" encoding="utf-8"?>
<sst xmlns="http://schemas.openxmlformats.org/spreadsheetml/2006/main" count="1381" uniqueCount="392">
  <si>
    <t>Приложение 1</t>
  </si>
  <si>
    <t>к муниципальной программе</t>
  </si>
  <si>
    <t>Сведения о составе и значениях целевых показателей (индикаторов) муниципальной программы</t>
  </si>
  <si>
    <t>Код аналитической программной классификации</t>
  </si>
  <si>
    <t>№ п/п</t>
  </si>
  <si>
    <t>Наименование целевого показателя (индикатора)</t>
  </si>
  <si>
    <t>Единица измерения</t>
  </si>
  <si>
    <t>МП</t>
  </si>
  <si>
    <t>Пп</t>
  </si>
  <si>
    <t>оценка</t>
  </si>
  <si>
    <t>прогноз</t>
  </si>
  <si>
    <t>03</t>
  </si>
  <si>
    <t>1</t>
  </si>
  <si>
    <t>Организация библиотечного обслуживания населения</t>
  </si>
  <si>
    <t>Уровень фактической обеспеченности библиотеками от нормативной потребности</t>
  </si>
  <si>
    <t>процентов</t>
  </si>
  <si>
    <t>Охват населения муниципального района библиотечным обслуживанием</t>
  </si>
  <si>
    <t>Количество посещений библиотек в расчете на 1 жителя муниципального района в год</t>
  </si>
  <si>
    <t>единиц</t>
  </si>
  <si>
    <t>Количество экземпляров новых поступлений в библиотечные фонды публичных библиотек Балезинского  района на 1000 человек населения</t>
  </si>
  <si>
    <t>5</t>
  </si>
  <si>
    <t>6</t>
  </si>
  <si>
    <t>Доля библиотек, подключенных к сети «Интернет», в общем количестве публичных библиотек Балезинского района</t>
  </si>
  <si>
    <t>Количество организованных и проведенных мероприятий с целью продвижения чтения, повышения информационной культуры, организации досуга и популяризации различных областей знания</t>
  </si>
  <si>
    <t>2</t>
  </si>
  <si>
    <t xml:space="preserve">Организация досуга,  предоставление услуг организаций культуры и доступа к музейным фондам </t>
  </si>
  <si>
    <t>Уровень фактической обеспеченности клубами и учреждениями клубного типа от нормативной потребности</t>
  </si>
  <si>
    <t>Количество культурно-зрелищных мероприятий</t>
  </si>
  <si>
    <t>человек</t>
  </si>
  <si>
    <t>Среднее число участников клубных формирований в расчете на 1000 человек населения</t>
  </si>
  <si>
    <t>Количество коллективов самодеятельного художественного творчества, имеющих звание «народный» или «образцовый»</t>
  </si>
  <si>
    <t>11</t>
  </si>
  <si>
    <t>Количество участний во всероссийских, межрегиональных и республиканских конкурсах и фестивалях</t>
  </si>
  <si>
    <t>Увеличение доли представленных (во всех формах) зрителю музейных предметов в общем количестве музейных предметов основного фонда, процентов</t>
  </si>
  <si>
    <t>Увеличение посещаемости музейных учреждений,  посещений на 1 жителя в год</t>
  </si>
  <si>
    <t>Увеличение объёма передвижного фонда музеев для экспонирования произведений культуры и искусства</t>
  </si>
  <si>
    <t>Увеличение количества музейных выставок и выставочных проектов</t>
  </si>
  <si>
    <t>3</t>
  </si>
  <si>
    <t>Развитие местного народного творчества</t>
  </si>
  <si>
    <t>Количество развивающихся направлений ДПИ</t>
  </si>
  <si>
    <t>Количество посетителей</t>
  </si>
  <si>
    <t>мероприятий</t>
  </si>
  <si>
    <t>4</t>
  </si>
  <si>
    <t>Создание условий для реализации муниципальной программы</t>
  </si>
  <si>
    <t>Удельный вес численности руководителей и специалистов муниципальных учреждений культуры Балезинского района, прошедших в течение последних трех лет повышение квалификации или профессиональную переподготовку, в общей численности работников муниципальных учреждений культуры Балезинского района</t>
  </si>
  <si>
    <t>Доля руководителей и специалистов муниципальных учреждений культуры Балезинского района, прошедших аттестацию, в общей численности руководителей и специалистов муниципальных учреждений культуры Балезинского района</t>
  </si>
  <si>
    <t>Доля руководителей и специалистов муниципальных учреждений культуры Балезинского района в возрасте до 35 лет в общем числе руководителей и специалистов муниципальных учреждений культуры Балезинского района</t>
  </si>
  <si>
    <t>Среднемесячная начисленная заработная плата работников муниципальных учреждений культуры Балезинского района</t>
  </si>
  <si>
    <t>рублей</t>
  </si>
  <si>
    <t>Доля муниципальных учреждений культуры, здания которых находятся в аварийном состоянии или требуют капитального ремонта, в  общем количестве муниципальных учреждений культуры.</t>
  </si>
  <si>
    <t>Приложение 2</t>
  </si>
  <si>
    <t>Перечень основных мероприятий муниципальной программы</t>
  </si>
  <si>
    <t>Наименование подпрограммы, основного мероприятия, мероприятия</t>
  </si>
  <si>
    <t>Исполнители</t>
  </si>
  <si>
    <t>Срок выполнения</t>
  </si>
  <si>
    <t>Ожидаемый непосредственный результат</t>
  </si>
  <si>
    <t xml:space="preserve">Взаимосвязь с целевыми показателями (индикаторами) </t>
  </si>
  <si>
    <t>ОМ</t>
  </si>
  <si>
    <t>М</t>
  </si>
  <si>
    <t>01</t>
  </si>
  <si>
    <t>Оказание услуги и выполнение работ  по организации библиотечного обслуживания населения, комплектование библиотечных фондов и обеспечение сохранности библиотечных фондов библиотек</t>
  </si>
  <si>
    <t>Осуществление библиотечного, библиографического и информационного обслуживания населения МБУК "Балезинская районная библиотека МО Балезинский район" в соответствии с муниципальным заданием</t>
  </si>
  <si>
    <t>03.1.1,03.1.2, 03.1.3</t>
  </si>
  <si>
    <t>03.1.1,03.1.2, 03.1.3, 03.1.4, 03.1.5, 03.1.6, 03.1.7</t>
  </si>
  <si>
    <t>02</t>
  </si>
  <si>
    <t>Укрепление материально-технической базы библиотек</t>
  </si>
  <si>
    <t>Укрепление материально технической базы библиотек</t>
  </si>
  <si>
    <t>03.1.1, 03.1.2, 03.1.3, 03.1.4, 03.1.6</t>
  </si>
  <si>
    <t>Организация и проведение мероприятий с целью продвижения чтения, повышения информационной культуры, организации досуга и популяризации различных областей знания</t>
  </si>
  <si>
    <t>Организация и проведение мероприятий тематической направленности</t>
  </si>
  <si>
    <t>03.1.2, 03.1.3, 03.1.4, 03.1.7</t>
  </si>
  <si>
    <t>Организация деятельности музейных уголков</t>
  </si>
  <si>
    <t xml:space="preserve"> Создание на базе библиотек любительских объединений (клубы; кружки)</t>
  </si>
  <si>
    <t>04</t>
  </si>
  <si>
    <t>Оформление тематических выставок, экспозиций</t>
  </si>
  <si>
    <t>Организация 388 выставок</t>
  </si>
  <si>
    <t>03.1.2, 03.1.3, 03.1.4, 03.1.6, 03.1.7</t>
  </si>
  <si>
    <t>Создание центров общественного доступа (компьютерных аудиторий) к электронным фондам публичных библиотек Удмуртской Республики в подразделениях МБУК «Балезинская районная библиотека МО «Балезинский район»</t>
  </si>
  <si>
    <t xml:space="preserve">Обеспечение подразделений МБУК «Балезинская районная библиотека МО "Балезинский район" доступом к информационно-телекоммуникационной сети «Интернет», приобретение необходимого оборудования и обучение сотрудников МБУК «Балезинская районная библиотека МО "Балезинский район" </t>
  </si>
  <si>
    <t xml:space="preserve">03.1.2, 03.1.3, 03.1.4, 03.1.6, 03.1.7
</t>
  </si>
  <si>
    <t>Подключение общедоступных  библиотек Российской Федерации к информационно-телекоммуникационной сети "Интернет" и развитие системы библиотечного дела с учетом задачи расширения информационных технологий и оцифровки</t>
  </si>
  <si>
    <t>05</t>
  </si>
  <si>
    <t>Создание электронных информационных ресурсов</t>
  </si>
  <si>
    <t>03.1.2, 03.1.3, 03.1.4</t>
  </si>
  <si>
    <t>06</t>
  </si>
  <si>
    <t>Оказание методической помощи структурным подразделениям в сельских поселениях</t>
  </si>
  <si>
    <t xml:space="preserve">Методическая помощь структурным подразделениям в сельских поселениях по организации библиотечного обслуживания населения, внедрению новых форм и методов работы (3 семинара, 5 совещаний, 25 выездов в подразделения)  </t>
  </si>
  <si>
    <t>03.1.2, 03.1.3, 03.1.4, 03.1.5, 03.1.6, 03.1.7</t>
  </si>
  <si>
    <t>07</t>
  </si>
  <si>
    <t>Информирование населения об организации оказания библиотечных услуг в Балезинском  районе, проводимых мероприятиях, а также о трудовых коллективах и работниках библиотечной системы</t>
  </si>
  <si>
    <t>Взаимодействие со СМИ в целях публикации информации в печатных средствах массовой информации, а также подготовки сюжетов для теле- и радиопередач</t>
  </si>
  <si>
    <t>Публикация информации в печатных средствах массовой информации, передачи (сюжеты) на телевидении и радио (40 информаций )</t>
  </si>
  <si>
    <t xml:space="preserve">Размещение информации на внутренних и наружных рекламных щитах, афишах МБУК "Балезинская районная библиотека МО "Балезинский район" </t>
  </si>
  <si>
    <t>Информирование о мероприятиях населения</t>
  </si>
  <si>
    <t>Информирование о мероприятиях населения (10 публикаций)</t>
  </si>
  <si>
    <t>Создание официального сайта МБУК «Балезинская районная библиотека МО Балезинский район", публикация на нем информации о деятельности учреждения, в том числе в разрезе его  структурных подразделений</t>
  </si>
  <si>
    <t>Информирование населения о деятельности муниципальных библиотек</t>
  </si>
  <si>
    <t>08</t>
  </si>
  <si>
    <t>Внедрение во всех структурных подразделениях МБУК "Балезинская районная библиотека МО "Балезинский район" системы регулярного мониторинга удовлетворенности потребителей библиотечных услуг их качеством и доступностью</t>
  </si>
  <si>
    <t>Проведение мониторинга удовлетворенности населения качеством и доступностью библиотечных услуг на регулярной основе</t>
  </si>
  <si>
    <t xml:space="preserve">03.1.1, 03.1.2, 03.1.3, 03.1.4, 03.1.6, 03.1.7 </t>
  </si>
  <si>
    <t>09</t>
  </si>
  <si>
    <t>Осуществление капитального и текущего ремонта</t>
  </si>
  <si>
    <t>А1</t>
  </si>
  <si>
    <t xml:space="preserve">Создание модельных муниципальных библиотек в целях реализации регионального проекта «Обеспечение качественно нового уровня развития инфраструктуры культуры» «Культурная среда» </t>
  </si>
  <si>
    <t xml:space="preserve">Заключение соглашений с органами местного самоуправления поселений по созданию условий для организации досуга и обеспечению жителей поселений услугами организаций культуры </t>
  </si>
  <si>
    <t xml:space="preserve">Управление культуры </t>
  </si>
  <si>
    <t>Организация  работ по организации досуга и обеспечению жителей поселения услугами организаций культуры</t>
  </si>
  <si>
    <t>03.2.1, 03.2.2, 03.2.3</t>
  </si>
  <si>
    <t>Организация культурного досуга и отдыха населения</t>
  </si>
  <si>
    <t>Укрепление материально-технической базы учреждений культурно-досугово типа и музея</t>
  </si>
  <si>
    <t>Приобретение оборудования и инвентаря</t>
  </si>
  <si>
    <t>Предоставление доступа к музейным фондам</t>
  </si>
  <si>
    <t>Публичный показ музейных предметов, музейных коллекций.Создание экспозиций (выставок) музеев, организация выездных выставок.Формирование, учет, изучение, обеспечение физического сохранения и безопасности музейных предметов, музейных коллекций</t>
  </si>
  <si>
    <t>03.2.13,03.2.14,03.2.16,03.2.18,03.2.19</t>
  </si>
  <si>
    <t xml:space="preserve">Информирование населения района о планируемых и проводенных зрелищных мероприятиях,конкурсах и фестивалях </t>
  </si>
  <si>
    <t>03.2.3, 03.2.4, 03.2.5, 03.2.6, 03.2.7, 03.2.8</t>
  </si>
  <si>
    <t>03.2.15</t>
  </si>
  <si>
    <t>03.2.3</t>
  </si>
  <si>
    <t xml:space="preserve">Размещение информации на внутренних и наружных рекламных щитах, афишах </t>
  </si>
  <si>
    <t>Обеспечение развития и укрепления материально-технической базы домов культуры в населённых пунктах с числом жителей до 50 тысяч человек</t>
  </si>
  <si>
    <t>03.2.1, 03.2.2, 03.2.3, 03.2.4, 03.2.5, 03.2.8</t>
  </si>
  <si>
    <t>Внедрение во всех структурных подразделениях МБУК "Центр развития культуры" и МБУК "Балезинский районный историко-краеведческий музей МО "Балезинский район" системы регулярного мониторинга удовлетворенности потребителей качеством предоставляемых услуг</t>
  </si>
  <si>
    <t>Удовлетворение потребностей населения в сохранении и развитии традиционного народного и художественного творчества</t>
  </si>
  <si>
    <t>Выполнение работ в области сохранения, поддержки и развития местного традиционного народного художественного творчества</t>
  </si>
  <si>
    <t xml:space="preserve">Количество видов декоративно-прикладного искусства-14 ед., Количество проведённых мероприятий-21 шт.                                    </t>
  </si>
  <si>
    <t>03.3.1, 03.3.2, 03.3.3, 03.3.4</t>
  </si>
  <si>
    <t>Приобретение оборудования, мебели, инструментов, оргтехники.</t>
  </si>
  <si>
    <t>Сбор фольклорно-этнографического материала и его популяризация</t>
  </si>
  <si>
    <t>Количество клубных формирований, участники которых занимаются традиционными для района видами декоративно-прикладного искусства и ремесел - не менее 232 , кружков и любительских объединений фольклорной направленности не менее 8 ед.</t>
  </si>
  <si>
    <t>03.3.4</t>
  </si>
  <si>
    <t>03.4.1, 03.4.5</t>
  </si>
  <si>
    <t>Предоставление мер социальной поддержки работникам муниципальных учреждений культуры Балезинского района</t>
  </si>
  <si>
    <t>Предоставление мер социальной поддержки работникам муниципальных учреждений культуры Балезинского района в виде денежной компенсации расходов по оплате жилых помещений и коммунальных услуг  (отопление, освещение)</t>
  </si>
  <si>
    <t>03.4.4</t>
  </si>
  <si>
    <t>Организация бухгалтерского учета в муниципальных учреждениях культуры Балезинского района МКУ «Централизованная бухгалтерия учреждений культуры МО «Балезинский район»</t>
  </si>
  <si>
    <t>03.4.4, 03.4.5</t>
  </si>
  <si>
    <t>03.4.5</t>
  </si>
  <si>
    <t>Повышение квалификации, подготовка и переподготовка кадров муниципальных учреждений культуры Балезинского района</t>
  </si>
  <si>
    <t xml:space="preserve">Повышение квалификации работников муниципальных учреждений культуры осуществляется на базе АОУ ДПО УР «Центр повышения квалификации работников культуры Удмуртской Республики» </t>
  </si>
  <si>
    <t>03.4.1, 03.4.2, 03.4.4, 03.4.5</t>
  </si>
  <si>
    <t>Проведение аттестации работников муниципальных учреждений культуры Балезинского района</t>
  </si>
  <si>
    <t>Проведение плановой и внеплановой аттестации работников муниципальных учреждений культуры Балезинского района</t>
  </si>
  <si>
    <t>03.4.2, 03.4.4, 03.4.5</t>
  </si>
  <si>
    <t>Реализация комплекса мер, направленных на обеспечение квалифицированными и творческими кадрами муниципальных учреждений культуры Балезинского района</t>
  </si>
  <si>
    <t>Направление молодых специалистов на обучение в учреждениях среднего професионального и высшего профессионального образования и их последующее трудоустройство в муниципальные учреждения культуры Балезинского района (целевой набор на получение среднего професионального и высшего профессионального образования)</t>
  </si>
  <si>
    <t xml:space="preserve">Направление молодых специалистов на обучение в учреждениях среднего професионального и высшего профессионального образования и их последующее трудоустройство в муниципальные учреждения культуры Балезинского района путем целевого набора </t>
  </si>
  <si>
    <t>03.4.3, 03.4.5</t>
  </si>
  <si>
    <t>Проведение встреч со студентами по вопросам заключения договоров последующего трудоустройства в учреждениях культуры Балезинского района</t>
  </si>
  <si>
    <t xml:space="preserve">Поиск молодых специалистов для работы в муниципальных учреждениях культуры Балезинского района </t>
  </si>
  <si>
    <t>Организация прохождения студентами производственной практики в учреждениях культуры Балезинского района</t>
  </si>
  <si>
    <t xml:space="preserve">Привлечение молодых специалистов для работы в муниципальных учреждениях культуры Балезинского района </t>
  </si>
  <si>
    <t>Совершенствование механизма формирования муниципального задания на оказание муниципальных услуг (выполнение работ) в сфере культуры и его финансового обеспечения</t>
  </si>
  <si>
    <t>Уточнение перечня муниципальных услуг (работ) в сфере культуры</t>
  </si>
  <si>
    <t>Уточненный перечень муниципальных услуг (работ) в сфере культуры (правовой акт)</t>
  </si>
  <si>
    <t>Уточнение показателей объемов и качества муниципальных услуг в сфере культуры</t>
  </si>
  <si>
    <t>Разработка и внедрение системы мотивации руководителей и специалистов муниципальных учреждений культуры Балезинского района на основе заключения эффективных контрактов</t>
  </si>
  <si>
    <t>Показатели эффективности деятельности руководителей и специалистов муниципальных учреждений культуры Балезинского района (правовой акт)</t>
  </si>
  <si>
    <t>Внесение изменений в муниципальные правовые акты, регулирующие вопросы оплаты труда работников муниципальных учреждений культуры</t>
  </si>
  <si>
    <t>Правовые акты по оплате труда работников муниципальных учрежденйи культуры</t>
  </si>
  <si>
    <t>Заключение эффективных контрактов с руководителями муниципальных учреждений культуры Балезинского района и их филиалов</t>
  </si>
  <si>
    <t xml:space="preserve">Заключение эффективных контрактов со специалистами муниципальных учреждений культуры Балезинского района </t>
  </si>
  <si>
    <t>10</t>
  </si>
  <si>
    <t>Повышение информационной открытости органов местного самоуправления Балезинского района в сфере культуры</t>
  </si>
  <si>
    <t>Информирование населения о деятельности органов местного самоуправления Балезинского района в сфере культуры</t>
  </si>
  <si>
    <t xml:space="preserve">Информирование населения о деятельности муниципальных учреждений культуры Балезинского района </t>
  </si>
  <si>
    <t>Обеспечение и развитие системы обратной связи с потребителями муниципальных услуг, оказываемых в сфере культуры</t>
  </si>
  <si>
    <t>Организация системы регулярного мониторинга удовлетворенности потребителей муниципальных услуг их качеством и доступностью в муниципальных учреждениях культуры Балезинского района</t>
  </si>
  <si>
    <t>Проведение регулярных опросов потребителей муниципальных услуг об их качестве и доступности, обработка полученных результатов, принятие мер реагирования</t>
  </si>
  <si>
    <t xml:space="preserve">Организация оценки населением качества и доступности муниципальных услуг в сфере культуры </t>
  </si>
  <si>
    <t>Проведение оценки населением качества и доступности муниципальных услуг в сфере культуры, принятие мер реагирования</t>
  </si>
  <si>
    <t>Рассмотрение обращений граждан по вопросам сферы культуры, принятие мер реагирования</t>
  </si>
  <si>
    <t>Обеспечение доступности сведений для взаимодействия с населением</t>
  </si>
  <si>
    <t>Приложение 3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</si>
  <si>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</si>
  <si>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</si>
  <si>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</si>
  <si>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</si>
  <si>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>Наименование меры                                        государственного регулирования</t>
  </si>
  <si>
    <t>Приложение 4</t>
  </si>
  <si>
    <t xml:space="preserve">Прогноз сводных показателей муниципальных заданий на оказание муниципальных услуг (выполнение работ) </t>
  </si>
  <si>
    <t>ГРБС</t>
  </si>
  <si>
    <t>Наименование муниципальной услуги (работы)</t>
  </si>
  <si>
    <t>Наименование показателя</t>
  </si>
  <si>
    <t xml:space="preserve">Единица измерения </t>
  </si>
  <si>
    <t>2021 год</t>
  </si>
  <si>
    <t>062</t>
  </si>
  <si>
    <t>Библиотечное, библиографическое и информационное обслуживание пользователей библиотеки</t>
  </si>
  <si>
    <t xml:space="preserve">количество посещений </t>
  </si>
  <si>
    <t xml:space="preserve">Единица </t>
  </si>
  <si>
    <t>Расходы бюджета муниципального района на оказание муниципальной услуги (выполнение работы)</t>
  </si>
  <si>
    <t>тыс. руб.</t>
  </si>
  <si>
    <t>Фомирование , учет, изучение, обеспечение физического сохранения и безопасности фонда библиотеки</t>
  </si>
  <si>
    <t>количество документов</t>
  </si>
  <si>
    <t>экземпляр</t>
  </si>
  <si>
    <t>Библиографическая  обработка документов и создание  каталогов</t>
  </si>
  <si>
    <t>штука</t>
  </si>
  <si>
    <t>Методическое обеспечение в области библиотечного дела</t>
  </si>
  <si>
    <t xml:space="preserve">количество проведенных консультаций </t>
  </si>
  <si>
    <t xml:space="preserve">Организация деятельности клубных формирований и формирований самодеятельного народного творчества </t>
  </si>
  <si>
    <t xml:space="preserve">единиц </t>
  </si>
  <si>
    <t>Расходы бюджета муниципального района на выполнение работы</t>
  </si>
  <si>
    <t>Организация и проведение культурно-массовых мероприятий</t>
  </si>
  <si>
    <t>Количество  культурно- массовых мероприятий</t>
  </si>
  <si>
    <t>Расходы бюджета муниципального района  на оказание муниципальной услуги</t>
  </si>
  <si>
    <t>Осуществление экскурсионного обслуживания</t>
  </si>
  <si>
    <t>Количество экскурсантов</t>
  </si>
  <si>
    <t>Публичный показ музейных предметов, музейных коллекций</t>
  </si>
  <si>
    <t>Создание экспозиций (выставок) музеев, организация выездных выставок.</t>
  </si>
  <si>
    <t xml:space="preserve"> тыс. руб.</t>
  </si>
  <si>
    <t>Количество предметов, принятых на постоянное хранение в фонды музея, всего</t>
  </si>
  <si>
    <t>Выявление, изучение,сохранение,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</si>
  <si>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Количество объектов</t>
  </si>
  <si>
    <t>Машино-часы работы автомобилей</t>
  </si>
  <si>
    <t>Содержание (эксплуатация) имущества, находящегося в государственной (муниципальной) собственности</t>
  </si>
  <si>
    <t>Эксплуатируемая площадь зданий</t>
  </si>
  <si>
    <t>03.1.1, 03.1.2, 03.1.3</t>
  </si>
  <si>
    <t>Укрепление материально-технической базы учреждений культуры</t>
  </si>
  <si>
    <t>Проведение ремонтных работ в помещениях  учреждений культурно-досугово типа и музея</t>
  </si>
  <si>
    <t>12</t>
  </si>
  <si>
    <t>2022 год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</si>
  <si>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</si>
  <si>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Информационное сопровождение сферы государственной национальной политики</t>
  </si>
  <si>
    <t>Количество информационных материалов</t>
  </si>
  <si>
    <t>Количество проведенных мероприятий</t>
  </si>
  <si>
    <t>2023 год</t>
  </si>
  <si>
    <t>2024 год</t>
  </si>
  <si>
    <t>2025 год</t>
  </si>
  <si>
    <t>Количество посещений культурно-массовых мероприятий на платной основе</t>
  </si>
  <si>
    <t>Увеличение  численности участников культурно-досуговых мероприятий</t>
  </si>
  <si>
    <t>Льготы по оплате жилья и коммунальных услуг, либо возмещение затрат на оплату жилья и коммунальных услуг руководителям и специалистам учреждений культуры, работвющим и проживающим в сельских населенных пунктах, рабочих поселках, поселках городского типа</t>
  </si>
  <si>
    <t>Объем предоставленной  льгот по оплате жилья и коммунальных услуг</t>
  </si>
  <si>
    <t>Увеличение количества посещений общедоступных библиотек на 15 % к 2025 году по отношению к 2017 году</t>
  </si>
  <si>
    <t xml:space="preserve"> Деятельность 11 музейных уголков</t>
  </si>
  <si>
    <t xml:space="preserve"> Деятельность 60 клубных формирований участников 1060 человек</t>
  </si>
  <si>
    <t>Увеличение доли публичных  библиотек, подключенных   к информационно-телекоммуникационной сети "Интернет" в общем количестве библиотек до 100 процентов к 2025 году при условии финансирования и наличия технической возможности.</t>
  </si>
  <si>
    <t xml:space="preserve"> перевод в электронный вид печатных изданий  краеведческого содержания и  создание электронных информационных ресурсов.</t>
  </si>
  <si>
    <t xml:space="preserve">Количество организованных и проведённых по форме и тематике культурно-массовых мероприятий (стационарные выставки)  </t>
  </si>
  <si>
    <t xml:space="preserve">Количество проведённых мастер-классов по направлениям ДПИ для населения </t>
  </si>
  <si>
    <t>Корректировка показателей эффективности деятельности руководителей и специалистов муниципальных учреждений культуры Балезинского района</t>
  </si>
  <si>
    <t>Заключение эффективных контрактов с вновь принятыми руководителями муниципальных учреждений культуры Балезинского района и их филиалов</t>
  </si>
  <si>
    <t xml:space="preserve">Организация работы по заключению эффективных контрактов с вновь принятыми специалистами муниципальных учреждений культуры Балезинского района </t>
  </si>
  <si>
    <t>Формирование муниципального задания учредителем в разрезе структурных подразделений МБУК «БРБ», МБУК "ЦРКиНТ", МБУК "РДК "Дружба", МБУК "БРИКМ", МБУ ДО ДШИ п.Балезино, МБУК "РДР", МБУ "ЦКО"</t>
  </si>
  <si>
    <t>Расчет размера субсидии на выполнение муниципального задания в разрезе структурных подразделений  МБУК «БРБ», МБУК "ЦРКиНТ", МБУК "РДК "Дружба", МБУК "БРИКМ", МБУ ДО ДШИ п.Балезино, МБУК "РДР", МБУ "ЦКО" на основе единых (групповых) значений нормативных затрат с использованием корректирующих показателей</t>
  </si>
  <si>
    <t>Создание официальных сайтов муниципальных учреждений культуры Балезинского района МБУК «БРБ», МБУК "ЦРКиНТ", МБУК "РДК "Дружба", а также контроль за публикацией на них информации о деятельности учреждений в соответствии с законодательством, в том числе в разрезе их филиалов (структурных подразделений)</t>
  </si>
  <si>
    <t>Количество экскурсий, мероприятий в музее</t>
  </si>
  <si>
    <t xml:space="preserve"> Количество учреждений, предоставляющих бесплатные входные билеты волонтерам культуры </t>
  </si>
  <si>
    <t>Количество мероприятий , направленных на развитие творческого потенциала детей и молодёжи в общем объёме мероприятий</t>
  </si>
  <si>
    <t>Обеспечение населения услугами учреждений клубного типа и музея</t>
  </si>
  <si>
    <t>03.2.2,03.2.3,03.2.4,03.2.5,03.2.6,03.2.8</t>
  </si>
  <si>
    <t>03.2.2, 03.2.3, 03.2.4, 03.2.4, 03.2.5, 03.2.6, 03.2.7, 03.2.8</t>
  </si>
  <si>
    <t>03.2.02, 03.2.04, 03.2.05, 03.2.06</t>
  </si>
  <si>
    <t>Перевод фондовых коллекций музея в электронный вид, использование информационных технологий во всех видах деятельности музея</t>
  </si>
  <si>
    <t>тыс.кв/м</t>
  </si>
  <si>
    <t>Количество клубных формирований</t>
  </si>
  <si>
    <t>Количество выставок в музее и вне музея</t>
  </si>
  <si>
    <t>Организация и проведение культурно-массовых мероприятий Творческие (фестиваль, выставка, конкурс, смотр); мастер-класс)</t>
  </si>
  <si>
    <t>Формирование, учет, изучение, обеспечение физического сохранения и безопасности музейных предметов, музейных коллекций</t>
  </si>
  <si>
    <t>Увеличение количества библиографических записей  в сводном электронном каталоге (в сравнении с годом начала действия программы)</t>
  </si>
  <si>
    <t>Управление культуры, спорта и молодежной политики</t>
  </si>
  <si>
    <t>Транспортные работы по обслуживанию учреждений, подведомственных Управлению культуры, спорта и молодежной политики Администрации МО «Балезинский район»</t>
  </si>
  <si>
    <t>Строительство объектов культуры</t>
  </si>
  <si>
    <t>Строительство новых объектов культуры</t>
  </si>
  <si>
    <t>03.1.08, 03.2.08, 03.3.04</t>
  </si>
  <si>
    <t>Модернизация библиотек в части комплектования книжных фондов библиотек муниципального образования</t>
  </si>
  <si>
    <t>Федеральный проект "Культурная среда"</t>
  </si>
  <si>
    <t>03.2.1, 03.2.2, 03.2.3, 03.2.6</t>
  </si>
  <si>
    <t>Реализация установленных полномочий (функций) Управления культуры, спорта и молодежной политики Администрации МО «Муниципальный округ Балезинский район Удмуртской Республики»</t>
  </si>
  <si>
    <t>Уплата налога на имущество организаций, земельного налога муниципальными учреждениями, подведомственными Управлению культуры, спорта и молодежной политики Администрации МО «Муниципальный округ Балезинский район Удмуртской Республики»</t>
  </si>
  <si>
    <t>Содержание Управления культуры, спорта и молодежной политики Администрации МО «Муниципальный округ Балезинский район Удмуртской Республики»</t>
  </si>
  <si>
    <t>Выполнение работ в сфере обеспечения деятельности Управления культуры, спорта и молодежной политики Администрации МО «Муниципальный округ Балезинский район Удмуртской Республики» и подведомственных ему муниципальных учреждений</t>
  </si>
  <si>
    <t xml:space="preserve">1300-1400 мероприятий </t>
  </si>
  <si>
    <r>
      <t xml:space="preserve">Организация </t>
    </r>
    <r>
      <rPr>
        <sz val="8.5"/>
        <color indexed="8"/>
        <rFont val="Times New Roman"/>
        <family val="1"/>
        <charset val="204"/>
      </rPr>
      <t>регулярного размещения и актуализации информации на официальном сайте МО «Муниципальный округ Балезинский район Удмуртской Республики», в том числе: планов мероприятий, анонсов мероприятий, правовых актов, регламентирующих сферу культуры, отчетов о деятельности</t>
    </r>
  </si>
  <si>
    <t>Публикация на официальном сайте  Балезинского района и поддержание в актуальном состоянии информации об Управлении культуры, спорта и молодежной политики Админи тсрации МО "Муниципальный округ Балезинский район Удмуртской Республики", его структурных подразделениях, а также муниципальных учреждениях культуры Балезинского района, контактных телефонах и адресах электронной почты</t>
  </si>
  <si>
    <t>Реализация установленных полномочий (функций) Управления культуры, спорта и молодежной политики  Администрации муниципального образования «Муниципальный округ Балезинский район Удмуртской Республики»</t>
  </si>
  <si>
    <t>Информирование населения района о планируемых и проводенных зрелищных мероприятиях,конкурсах и фестивалях</t>
  </si>
  <si>
    <t>Взаимодействие со СМИ в целях публикации информации в печатных средствах массовой информации, а также подготовки сюжетов на странице ТВоё Балезино</t>
  </si>
  <si>
    <t>Формирование муниципального задания  в разрезе структурных подразделений МБУК «БРБ», МБУК "ЦРКиНТ", МБУК "РДК "Дружба", МБУК "БРИКМ", МБК ДО ДШИ п.Балезино, МБУК "РДР", МБУ "ЦКО"</t>
  </si>
  <si>
    <t>Переход к расчету субсидий на выполнение муниципального задания в разрезе структурных подразделений МБУК «БРБ», МБУК "ЦРКиНТ", МБУК "РДК "Дружба", МБУК "БРИКМ", МБУ ДО ДШИ п.Балезино, МБУК "РДР", МБУ "ЦКО" на основе единых (групповых) значений нормативных затрат с использованием корректирующих показателей</t>
  </si>
  <si>
    <t>Проведение ремонтных работ в помещениях МБУ "ЦКО", Управления культуры, спорта и молодежной политики Администрации МО "Муниципальный округ Балезинский район Удмуртской Республики.</t>
  </si>
  <si>
    <t>Проведение ремрнтных работ в помещениях библиотек</t>
  </si>
  <si>
    <t>Проведение текущего ремонта зданий (помещений), приобретение музыкального, светового, компьютерного оборудования и комплектующих к ним, приобретение мебели, музыкальных инструментов, пошив сценических костюмов, изготовление одежды сцены и иных товаров, работ, услуг, необходимых для развития и укрепления материально-технической базы</t>
  </si>
  <si>
    <t>03.1.2, 03.1.9</t>
  </si>
  <si>
    <t>Строительство и капитальный ремонт объектов культуры</t>
  </si>
  <si>
    <t>03.2.1, 03.2.2, 03.2.3, 03.2.4, 03.2.6</t>
  </si>
  <si>
    <t>03.2.1., 03.2.3</t>
  </si>
  <si>
    <t>03.2.1, 03.2.3., 03.2.8</t>
  </si>
  <si>
    <t>03.2.2., 03.2.3</t>
  </si>
  <si>
    <t>Публикация анонсов мероприятий на официальном сайте Администрации муниципального образования «Муниципальный округ Балезинский район Удмуртской Республики»,  на сайте БУК УР «Республиканская библиотека для детей и юношества», и Едином информационном портале библиотек  Удмуртии</t>
  </si>
  <si>
    <t>Модернизация региональных и муниципальных детских школ искусств по видам искусств путем их реконструкции и (или) капитального ремонта</t>
  </si>
  <si>
    <t>03.4.1</t>
  </si>
  <si>
    <t>А2</t>
  </si>
  <si>
    <t>Федеральный проект "Творческие люди"</t>
  </si>
  <si>
    <t xml:space="preserve">Федеральный проект "Творческие люди" </t>
  </si>
  <si>
    <t>Количество нестационарных выставок</t>
  </si>
  <si>
    <t>Количество проведенных нестационарных выставок-продаж</t>
  </si>
  <si>
    <t>Количество видов декоративно-прикладного искусства-3 ед.</t>
  </si>
  <si>
    <t>Проведение нестационарных выставок-продаж изделий ДПИ</t>
  </si>
  <si>
    <t>Количествоучастий в нестационарных выставках-продажах - 15.</t>
  </si>
  <si>
    <t>Организация бухгалтерского учета в муниципальных учреждениях культуры Балезинского района централизованной бухгалтерией.</t>
  </si>
  <si>
    <t>2021-2025 годы. Исполнение данного мероприятия прекращено в соответствии с Постановлением Администрации МО  "Балезинский район" от 31.07.2021 г. № 911</t>
  </si>
  <si>
    <t>2021-2025 годы. Исполнение данного мероприятия прекращено в соответствии с Постановлением Администрации МО "Муниципальный округ Балезинский район Удмуртской Республики" от 13.12.2021 г. № 1</t>
  </si>
  <si>
    <t>Исполнение данного мероприятия прекращено в соответствии с Постановлением Администрации МО  "Балезинский район" от 26.02.2021 г. № 170</t>
  </si>
  <si>
    <t>2021-2025 годы. Исполнение данного мероприятия прекращено в соответствии с Постановлением Администрации МО  "Балезинский район" от 26.02.2021 г. № 170</t>
  </si>
  <si>
    <t>«Развитие культуры»</t>
  </si>
  <si>
    <t>2026 год</t>
  </si>
  <si>
    <t>«Развитие культуры"</t>
  </si>
  <si>
    <t>"Развитие культуры"</t>
  </si>
  <si>
    <t xml:space="preserve">    </t>
  </si>
  <si>
    <t>2021-2026 годы</t>
  </si>
  <si>
    <t xml:space="preserve">2021-2026 годы. </t>
  </si>
  <si>
    <t>Средняя численность участников клубных формирований в рассчёте на 1000 человек в домах культуры - не менее 126</t>
  </si>
  <si>
    <t>Приложение 5</t>
  </si>
  <si>
    <t>Ресурсное обеспечение реализации муниципальной программы за счет средств бюджета муниципального образования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</si>
  <si>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</si>
  <si>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</si>
  <si>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</si>
  <si>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</si>
  <si>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Рз</t>
  </si>
  <si>
    <t>Пр</t>
  </si>
  <si>
    <t>ЦС</t>
  </si>
  <si>
    <t>ВР</t>
  </si>
  <si>
    <t>0</t>
  </si>
  <si>
    <t xml:space="preserve">«Развитие культуры на 2021-2025 годы" </t>
  </si>
  <si>
    <t>Всего</t>
  </si>
  <si>
    <t>Администрация муниципального образования "Муниципальный округ Балезинский район Удмуртской Республики"</t>
  </si>
  <si>
    <t>045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</si>
  <si>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</t>
  </si>
  <si>
    <t>0310166770</t>
  </si>
  <si>
    <t>611</t>
  </si>
  <si>
    <t>031015519F</t>
  </si>
  <si>
    <t>612</t>
  </si>
  <si>
    <t>03101L5190</t>
  </si>
  <si>
    <t>0310961650</t>
  </si>
  <si>
    <t>031А155190</t>
  </si>
  <si>
    <t>031А255190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</si>
  <si>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Республики", Администрация муниципального образования "Муниципальный округ Балезинский район Удмуртской Республики"</t>
  </si>
  <si>
    <t>032А155190</t>
  </si>
  <si>
    <t>032A155190</t>
  </si>
  <si>
    <t>414</t>
  </si>
  <si>
    <t>A1</t>
  </si>
  <si>
    <t>Строительство (реконструкция), капитальный ремонт учреждений культурно-досугового типа сельской местности</t>
  </si>
  <si>
    <t xml:space="preserve">Реконструкция и капитальный ремонт региональных и муниципальных музеев </t>
  </si>
  <si>
    <t>A2</t>
  </si>
  <si>
    <t>032А255190</t>
  </si>
  <si>
    <t>0320266770</t>
  </si>
  <si>
    <t>0320261660</t>
  </si>
  <si>
    <t>0320361660</t>
  </si>
  <si>
    <t>0320308220</t>
  </si>
  <si>
    <t>03203S8220</t>
  </si>
  <si>
    <t>0320466770</t>
  </si>
  <si>
    <t>03206L4670</t>
  </si>
  <si>
    <t>0320800830</t>
  </si>
  <si>
    <t>03208S0830</t>
  </si>
  <si>
    <t>0320861650</t>
  </si>
  <si>
    <t>0320800310</t>
  </si>
  <si>
    <t>0320808220</t>
  </si>
  <si>
    <t>03208S8220</t>
  </si>
  <si>
    <t>03208L5769</t>
  </si>
  <si>
    <t>0320860310</t>
  </si>
  <si>
    <t>243</t>
  </si>
  <si>
    <t>244</t>
  </si>
  <si>
    <t xml:space="preserve"> Администрация муниципального образования "Муниципальный округ Балезинский район Удмуртской Республики"</t>
  </si>
  <si>
    <t>0320900820</t>
  </si>
  <si>
    <t>03209S0820</t>
  </si>
  <si>
    <t>0330161670</t>
  </si>
  <si>
    <t>633</t>
  </si>
  <si>
    <t>0330166770</t>
  </si>
  <si>
    <t>0340160030</t>
  </si>
  <si>
    <t>121, 122, 129, 242, 244, 851, 852, 853</t>
  </si>
  <si>
    <t>0340261740</t>
  </si>
  <si>
    <t>112, 321</t>
  </si>
  <si>
    <t>0340360120</t>
  </si>
  <si>
    <t>111, 112, 119, 242, 244, 851, 852, 853</t>
  </si>
  <si>
    <t>0340461650</t>
  </si>
  <si>
    <t>0340466770</t>
  </si>
  <si>
    <t>034А155190</t>
  </si>
  <si>
    <t>Приложение 6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</si>
  <si>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</si>
  <si>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</si>
  <si>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</si>
  <si>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</si>
  <si>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 xml:space="preserve">Итого </t>
  </si>
  <si>
    <t>бюджет Балезинского района</t>
  </si>
  <si>
    <t>в том числе:</t>
  </si>
  <si>
    <t>собственные средства бюджета Балезинского района</t>
  </si>
  <si>
    <t>субсидии из бюджета Удмуртской Республики</t>
  </si>
  <si>
    <t>межбюджетные трансферты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</si>
  <si>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</si>
  <si>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</si>
  <si>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бюджеты поселений, входящих в состав Балезинского района</t>
  </si>
  <si>
    <t>иные источники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</si>
</sst>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8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.5"/>
      <name val="Calibri"/>
      <family val="2"/>
      <charset val="204"/>
    </font>
    <font>
      <sz val="8.5"/>
      <color indexed="8"/>
      <name val="Calibri"/>
      <family val="2"/>
      <charset val="204"/>
    </font>
    <font>
      <sz val="7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indent="11"/>
    </xf>
    <xf numFmtId="0" fontId="11" fillId="0" borderId="0" xfId="0" applyFont="1" applyBorder="1"/>
    <xf numFmtId="0" fontId="11" fillId="0" borderId="0" xfId="0" applyFont="1"/>
    <xf numFmtId="0" fontId="2" fillId="0" borderId="0" xfId="0" applyFont="1" applyFill="1" applyAlignment="1">
      <alignment horizontal="left" vertical="top" indent="11"/>
    </xf>
    <xf numFmtId="0" fontId="2" fillId="0" borderId="0" xfId="0" applyFont="1" applyFill="1" applyBorder="1" applyAlignment="1">
      <alignment vertical="top" wrapText="1"/>
    </xf>
    <xf numFmtId="0" fontId="12" fillId="0" borderId="0" xfId="0" applyFont="1" applyFill="1"/>
    <xf numFmtId="0" fontId="3" fillId="0" borderId="0" xfId="0" applyFont="1" applyFill="1" applyAlignment="1">
      <alignment horizontal="center"/>
    </xf>
    <xf numFmtId="0" fontId="13" fillId="0" borderId="0" xfId="0" applyFont="1" applyFill="1" applyAlignment="1"/>
    <xf numFmtId="0" fontId="14" fillId="0" borderId="0" xfId="0" applyFont="1" applyBorder="1"/>
    <xf numFmtId="0" fontId="14" fillId="0" borderId="0" xfId="0" applyFont="1"/>
    <xf numFmtId="0" fontId="0" fillId="0" borderId="0" xfId="0" applyBorder="1"/>
    <xf numFmtId="0" fontId="8" fillId="0" borderId="0" xfId="0" applyFont="1" applyBorder="1"/>
    <xf numFmtId="0" fontId="0" fillId="0" borderId="0" xfId="0" applyFill="1" applyBorder="1"/>
    <xf numFmtId="49" fontId="6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Border="1"/>
    <xf numFmtId="0" fontId="11" fillId="0" borderId="0" xfId="0" applyFont="1" applyAlignment="1">
      <alignment wrapText="1"/>
    </xf>
    <xf numFmtId="49" fontId="6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8" fillId="0" borderId="0" xfId="0" applyFont="1" applyFill="1"/>
    <xf numFmtId="0" fontId="10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vertical="top"/>
    </xf>
    <xf numFmtId="49" fontId="16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6" fillId="0" borderId="1" xfId="0" applyFont="1" applyFill="1" applyBorder="1" applyAlignment="1">
      <alignment horizontal="center" vertical="top" shrinkToFit="1"/>
    </xf>
    <xf numFmtId="1" fontId="6" fillId="0" borderId="1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64" fontId="2" fillId="0" borderId="0" xfId="0" applyNumberFormat="1" applyFont="1" applyFill="1" applyAlignment="1"/>
    <xf numFmtId="164" fontId="6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/>
    <xf numFmtId="0" fontId="9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49" fontId="6" fillId="0" borderId="8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2" fillId="3" borderId="0" xfId="0" applyFont="1" applyFill="1"/>
    <xf numFmtId="0" fontId="11" fillId="0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0" fillId="3" borderId="0" xfId="0" applyFill="1" applyAlignment="1"/>
    <xf numFmtId="0" fontId="7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/>
    </xf>
    <xf numFmtId="164" fontId="20" fillId="0" borderId="1" xfId="0" applyNumberFormat="1" applyFont="1" applyFill="1" applyBorder="1" applyAlignment="1">
      <alignment horizontal="center" vertical="top"/>
    </xf>
    <xf numFmtId="49" fontId="7" fillId="0" borderId="2" xfId="0" applyNumberFormat="1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/>
    </xf>
    <xf numFmtId="49" fontId="6" fillId="0" borderId="9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6" fillId="0" borderId="1" xfId="0" applyNumberFormat="1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top" wrapText="1"/>
    </xf>
    <xf numFmtId="49" fontId="21" fillId="3" borderId="0" xfId="0" applyNumberFormat="1" applyFont="1" applyFill="1" applyBorder="1" applyAlignment="1">
      <alignment horizontal="left" vertical="center"/>
    </xf>
    <xf numFmtId="0" fontId="22" fillId="3" borderId="0" xfId="0" applyFont="1" applyFill="1"/>
    <xf numFmtId="0" fontId="0" fillId="3" borderId="0" xfId="0" applyFill="1"/>
    <xf numFmtId="0" fontId="2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49" fontId="6" fillId="0" borderId="8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49" fontId="7" fillId="0" borderId="2" xfId="0" applyNumberFormat="1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7" fillId="0" borderId="8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49" fontId="6" fillId="0" borderId="9" xfId="0" applyNumberFormat="1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164" fontId="6" fillId="0" borderId="8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horizontal="center" vertical="top"/>
    </xf>
    <xf numFmtId="49" fontId="7" fillId="0" borderId="9" xfId="0" applyNumberFormat="1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left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/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,6%20&#1087;&#1088;&#1080;&#1083;&#1086;&#1078;%20(&#1080;&#1079;&#1084;&#1077;&#1085;%20&#1089;&#1077;&#1089;&#1089;&#1080;&#1103;%20&#1086;&#1090;%2023.11.2023)%20&#1087;&#1086;&#1089;&#1090;%20---%20&#1086;&#1090;%20----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  <sheetName val="6"/>
    </sheetNames>
    <sheetDataSet>
      <sheetData sheetId="0">
        <row r="13">
          <cell r="L13">
            <v>21478.719999999998</v>
          </cell>
          <cell r="M13">
            <v>23211.599999999999</v>
          </cell>
          <cell r="N13">
            <v>24217.600000000002</v>
          </cell>
          <cell r="O13">
            <v>25850.3</v>
          </cell>
          <cell r="P13">
            <v>27287.8</v>
          </cell>
          <cell r="Q13">
            <v>27287.8</v>
          </cell>
        </row>
        <row r="22">
          <cell r="L22">
            <v>62233.2</v>
          </cell>
          <cell r="M22">
            <v>67405.399999999994</v>
          </cell>
          <cell r="N22">
            <v>67828.5</v>
          </cell>
          <cell r="O22">
            <v>64116.299999999996</v>
          </cell>
          <cell r="P22">
            <v>67036.7</v>
          </cell>
          <cell r="Q22">
            <v>67036.7</v>
          </cell>
        </row>
        <row r="49">
          <cell r="L49">
            <v>5516.0999999999995</v>
          </cell>
          <cell r="M49">
            <v>1063.8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3">
          <cell r="L53">
            <v>33192.400000000001</v>
          </cell>
          <cell r="M53">
            <v>3849.6000000000004</v>
          </cell>
          <cell r="N53">
            <v>3981.2999999999997</v>
          </cell>
          <cell r="O53">
            <v>3730.1000000000004</v>
          </cell>
          <cell r="P53">
            <v>3757.6000000000004</v>
          </cell>
          <cell r="Q53">
            <v>3757.6000000000004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arapulrayon.udmurt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topLeftCell="C1" zoomScale="106" zoomScaleNormal="100" zoomScaleSheetLayoutView="106" workbookViewId="0">
      <selection activeCell="G12" sqref="G12"/>
    </sheetView>
  </sheetViews>
  <sheetFormatPr defaultRowHeight="15" x14ac:dyDescent="0.25"/>
  <cols>
    <col min="1" max="1" width="4.42578125" customWidth="1"/>
    <col min="2" max="2" width="5" customWidth="1"/>
    <col min="3" max="3" width="4" customWidth="1"/>
    <col min="4" max="4" width="34.5703125" customWidth="1"/>
    <col min="5" max="11" width="10.5703125" customWidth="1"/>
  </cols>
  <sheetData>
    <row r="1" spans="1:12" ht="14.1" customHeight="1" x14ac:dyDescent="0.25">
      <c r="A1" s="1"/>
      <c r="B1" s="2"/>
      <c r="C1" s="2"/>
      <c r="D1" s="2"/>
      <c r="E1" s="2"/>
      <c r="F1" s="175" t="s">
        <v>0</v>
      </c>
      <c r="G1" s="175"/>
      <c r="H1" s="175"/>
      <c r="I1" s="175"/>
      <c r="J1" s="175"/>
      <c r="K1" s="85"/>
    </row>
    <row r="2" spans="1:12" ht="14.1" customHeight="1" x14ac:dyDescent="0.25">
      <c r="A2" s="1"/>
      <c r="B2" s="2"/>
      <c r="C2" s="2"/>
      <c r="D2" s="2"/>
      <c r="E2" s="2"/>
      <c r="F2" s="70" t="s">
        <v>1</v>
      </c>
      <c r="G2" s="70"/>
      <c r="H2" s="70"/>
      <c r="I2" s="70"/>
      <c r="J2" s="70"/>
      <c r="K2" s="118"/>
    </row>
    <row r="3" spans="1:12" ht="14.1" customHeight="1" x14ac:dyDescent="0.25">
      <c r="A3" s="1"/>
      <c r="B3" s="2"/>
      <c r="C3" s="2"/>
      <c r="D3" s="2"/>
      <c r="E3" s="2"/>
      <c r="F3" s="176" t="s">
        <v>307</v>
      </c>
      <c r="G3" s="176"/>
      <c r="H3" s="176"/>
      <c r="I3" s="176"/>
      <c r="J3" s="176"/>
      <c r="K3" s="71"/>
    </row>
    <row r="4" spans="1:12" ht="14.1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4.1" customHeight="1" x14ac:dyDescent="0.25">
      <c r="A5" s="1"/>
      <c r="B5" s="177" t="s">
        <v>2</v>
      </c>
      <c r="C5" s="177"/>
      <c r="D5" s="177"/>
      <c r="E5" s="177"/>
      <c r="F5" s="177"/>
      <c r="G5" s="177"/>
      <c r="H5" s="177"/>
      <c r="I5" s="177"/>
      <c r="J5" s="177"/>
      <c r="K5" s="72"/>
    </row>
    <row r="6" spans="1:12" ht="14.1" customHeight="1" x14ac:dyDescent="0.25">
      <c r="A6" s="1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ht="13.5" customHeight="1" x14ac:dyDescent="0.25">
      <c r="A7" s="178" t="s">
        <v>3</v>
      </c>
      <c r="B7" s="179"/>
      <c r="C7" s="182" t="s">
        <v>4</v>
      </c>
      <c r="D7" s="182" t="s">
        <v>5</v>
      </c>
      <c r="E7" s="182" t="s">
        <v>6</v>
      </c>
      <c r="F7" s="185"/>
      <c r="G7" s="185"/>
      <c r="H7" s="185"/>
      <c r="I7" s="185"/>
      <c r="J7" s="186"/>
      <c r="K7" s="79"/>
    </row>
    <row r="8" spans="1:12" ht="33" customHeight="1" x14ac:dyDescent="0.25">
      <c r="A8" s="180"/>
      <c r="B8" s="181"/>
      <c r="C8" s="183"/>
      <c r="D8" s="183"/>
      <c r="E8" s="183"/>
      <c r="F8" s="73" t="s">
        <v>185</v>
      </c>
      <c r="G8" s="73" t="s">
        <v>220</v>
      </c>
      <c r="H8" s="73" t="s">
        <v>225</v>
      </c>
      <c r="I8" s="73" t="s">
        <v>226</v>
      </c>
      <c r="J8" s="73" t="s">
        <v>227</v>
      </c>
      <c r="K8" s="119" t="s">
        <v>305</v>
      </c>
    </row>
    <row r="9" spans="1:12" ht="14.1" customHeight="1" x14ac:dyDescent="0.25">
      <c r="A9" s="6" t="s">
        <v>7</v>
      </c>
      <c r="B9" s="6" t="s">
        <v>8</v>
      </c>
      <c r="C9" s="184"/>
      <c r="D9" s="184"/>
      <c r="E9" s="184"/>
      <c r="F9" s="73" t="s">
        <v>9</v>
      </c>
      <c r="G9" s="73" t="s">
        <v>10</v>
      </c>
      <c r="H9" s="73" t="s">
        <v>10</v>
      </c>
      <c r="I9" s="73" t="s">
        <v>10</v>
      </c>
      <c r="J9" s="73"/>
      <c r="K9" s="119"/>
    </row>
    <row r="10" spans="1:12" s="74" customFormat="1" ht="18" customHeight="1" x14ac:dyDescent="0.25">
      <c r="A10" s="7" t="s">
        <v>11</v>
      </c>
      <c r="B10" s="7" t="s">
        <v>12</v>
      </c>
      <c r="C10" s="69"/>
      <c r="D10" s="169" t="s">
        <v>13</v>
      </c>
      <c r="E10" s="170"/>
      <c r="F10" s="170"/>
      <c r="G10" s="170"/>
      <c r="H10" s="170"/>
      <c r="I10" s="170"/>
      <c r="J10" s="171"/>
      <c r="K10" s="56"/>
      <c r="L10"/>
    </row>
    <row r="11" spans="1:12" ht="26.25" customHeight="1" x14ac:dyDescent="0.25">
      <c r="A11" s="9" t="s">
        <v>11</v>
      </c>
      <c r="B11" s="9" t="s">
        <v>12</v>
      </c>
      <c r="C11" s="6">
        <v>1</v>
      </c>
      <c r="D11" s="76" t="s">
        <v>14</v>
      </c>
      <c r="E11" s="6" t="s">
        <v>15</v>
      </c>
      <c r="F11" s="11">
        <v>92.86</v>
      </c>
      <c r="G11" s="11">
        <v>92.86</v>
      </c>
      <c r="H11" s="11">
        <v>92.86</v>
      </c>
      <c r="I11" s="11">
        <v>92.86</v>
      </c>
      <c r="J11" s="11">
        <v>92.86</v>
      </c>
      <c r="K11" s="11">
        <v>92.86</v>
      </c>
      <c r="L11" s="74"/>
    </row>
    <row r="12" spans="1:12" ht="25.5" customHeight="1" x14ac:dyDescent="0.25">
      <c r="A12" s="9" t="s">
        <v>11</v>
      </c>
      <c r="B12" s="9" t="s">
        <v>12</v>
      </c>
      <c r="C12" s="6">
        <v>2</v>
      </c>
      <c r="D12" s="76" t="s">
        <v>16</v>
      </c>
      <c r="E12" s="6" t="s">
        <v>15</v>
      </c>
      <c r="F12" s="11">
        <v>42.5</v>
      </c>
      <c r="G12" s="11">
        <v>42.7</v>
      </c>
      <c r="H12" s="11">
        <v>43</v>
      </c>
      <c r="I12" s="11">
        <v>43</v>
      </c>
      <c r="J12" s="11">
        <v>43</v>
      </c>
      <c r="K12" s="11">
        <v>43</v>
      </c>
    </row>
    <row r="13" spans="1:12" ht="25.5" customHeight="1" x14ac:dyDescent="0.25">
      <c r="A13" s="9" t="s">
        <v>11</v>
      </c>
      <c r="B13" s="9" t="s">
        <v>12</v>
      </c>
      <c r="C13" s="6">
        <v>3</v>
      </c>
      <c r="D13" s="76" t="s">
        <v>17</v>
      </c>
      <c r="E13" s="6" t="s">
        <v>18</v>
      </c>
      <c r="F13" s="12">
        <v>4.6900000000000004</v>
      </c>
      <c r="G13" s="12">
        <v>4.7</v>
      </c>
      <c r="H13" s="12">
        <v>4.72</v>
      </c>
      <c r="I13" s="12">
        <v>4.72</v>
      </c>
      <c r="J13" s="12">
        <v>4.72</v>
      </c>
      <c r="K13" s="12">
        <v>4.72</v>
      </c>
    </row>
    <row r="14" spans="1:12" ht="37.5" customHeight="1" x14ac:dyDescent="0.25">
      <c r="A14" s="9" t="s">
        <v>11</v>
      </c>
      <c r="B14" s="9" t="s">
        <v>12</v>
      </c>
      <c r="C14" s="6">
        <v>4</v>
      </c>
      <c r="D14" s="76" t="s">
        <v>19</v>
      </c>
      <c r="E14" s="6" t="s">
        <v>18</v>
      </c>
      <c r="F14" s="11">
        <v>30</v>
      </c>
      <c r="G14" s="11">
        <v>30</v>
      </c>
      <c r="H14" s="11">
        <v>30</v>
      </c>
      <c r="I14" s="11">
        <v>30</v>
      </c>
      <c r="J14" s="11">
        <v>30</v>
      </c>
      <c r="K14" s="11">
        <v>30</v>
      </c>
    </row>
    <row r="15" spans="1:12" ht="36" customHeight="1" x14ac:dyDescent="0.25">
      <c r="A15" s="9" t="s">
        <v>11</v>
      </c>
      <c r="B15" s="9" t="s">
        <v>12</v>
      </c>
      <c r="C15" s="9" t="s">
        <v>20</v>
      </c>
      <c r="D15" s="76" t="s">
        <v>258</v>
      </c>
      <c r="E15" s="6" t="s">
        <v>15</v>
      </c>
      <c r="F15" s="11">
        <v>2.4</v>
      </c>
      <c r="G15" s="11">
        <v>2.4</v>
      </c>
      <c r="H15" s="11">
        <v>2.4</v>
      </c>
      <c r="I15" s="11">
        <v>2.4</v>
      </c>
      <c r="J15" s="11">
        <v>2.4</v>
      </c>
      <c r="K15" s="11">
        <v>2.4</v>
      </c>
    </row>
    <row r="16" spans="1:12" ht="35.25" customHeight="1" x14ac:dyDescent="0.25">
      <c r="A16" s="9" t="s">
        <v>11</v>
      </c>
      <c r="B16" s="9" t="s">
        <v>12</v>
      </c>
      <c r="C16" s="9" t="s">
        <v>21</v>
      </c>
      <c r="D16" s="76" t="s">
        <v>22</v>
      </c>
      <c r="E16" s="6" t="s">
        <v>15</v>
      </c>
      <c r="F16" s="11">
        <v>88.6</v>
      </c>
      <c r="G16" s="11">
        <v>92.3</v>
      </c>
      <c r="H16" s="11">
        <v>96.1</v>
      </c>
      <c r="I16" s="11">
        <v>98</v>
      </c>
      <c r="J16" s="11">
        <v>100</v>
      </c>
      <c r="K16" s="11">
        <v>100</v>
      </c>
    </row>
    <row r="17" spans="1:12" ht="58.5" customHeight="1" x14ac:dyDescent="0.25">
      <c r="A17" s="9" t="s">
        <v>11</v>
      </c>
      <c r="B17" s="9" t="s">
        <v>12</v>
      </c>
      <c r="C17" s="6">
        <v>7</v>
      </c>
      <c r="D17" s="76" t="s">
        <v>23</v>
      </c>
      <c r="E17" s="6" t="s">
        <v>18</v>
      </c>
      <c r="F17" s="11">
        <v>1400</v>
      </c>
      <c r="G17" s="11">
        <v>1450</v>
      </c>
      <c r="H17" s="11">
        <v>1500</v>
      </c>
      <c r="I17" s="11">
        <v>1550</v>
      </c>
      <c r="J17" s="11">
        <v>1600</v>
      </c>
      <c r="K17" s="11">
        <v>1600</v>
      </c>
    </row>
    <row r="18" spans="1:12" ht="15" customHeight="1" x14ac:dyDescent="0.25">
      <c r="A18" s="7" t="s">
        <v>11</v>
      </c>
      <c r="B18" s="7" t="s">
        <v>24</v>
      </c>
      <c r="C18" s="6"/>
      <c r="D18" s="172" t="s">
        <v>25</v>
      </c>
      <c r="E18" s="173"/>
      <c r="F18" s="173"/>
      <c r="G18" s="173"/>
      <c r="H18" s="173"/>
      <c r="I18" s="173"/>
      <c r="J18" s="174"/>
      <c r="K18" s="87"/>
    </row>
    <row r="19" spans="1:12" s="13" customFormat="1" ht="36.75" customHeight="1" x14ac:dyDescent="0.25">
      <c r="A19" s="9" t="s">
        <v>11</v>
      </c>
      <c r="B19" s="9" t="s">
        <v>24</v>
      </c>
      <c r="C19" s="6">
        <v>1</v>
      </c>
      <c r="D19" s="76" t="s">
        <v>26</v>
      </c>
      <c r="E19" s="6" t="s">
        <v>15</v>
      </c>
      <c r="F19" s="11">
        <v>117.8</v>
      </c>
      <c r="G19" s="11">
        <v>117.8</v>
      </c>
      <c r="H19" s="11">
        <v>117.8</v>
      </c>
      <c r="I19" s="11">
        <v>117.8</v>
      </c>
      <c r="J19" s="11">
        <v>117.8</v>
      </c>
      <c r="K19" s="11">
        <v>117.8</v>
      </c>
      <c r="L19"/>
    </row>
    <row r="20" spans="1:12" s="13" customFormat="1" ht="22.5" x14ac:dyDescent="0.25">
      <c r="A20" s="9" t="s">
        <v>11</v>
      </c>
      <c r="B20" s="9" t="s">
        <v>24</v>
      </c>
      <c r="C20" s="6">
        <v>2</v>
      </c>
      <c r="D20" s="76" t="s">
        <v>27</v>
      </c>
      <c r="E20" s="6" t="s">
        <v>18</v>
      </c>
      <c r="F20" s="11">
        <v>3310</v>
      </c>
      <c r="G20" s="11">
        <v>3310</v>
      </c>
      <c r="H20" s="11">
        <v>3310</v>
      </c>
      <c r="I20" s="11">
        <v>3310</v>
      </c>
      <c r="J20" s="11">
        <v>3310</v>
      </c>
      <c r="K20" s="11">
        <v>3310</v>
      </c>
    </row>
    <row r="21" spans="1:12" s="13" customFormat="1" ht="51.75" customHeight="1" x14ac:dyDescent="0.25">
      <c r="A21" s="9" t="s">
        <v>11</v>
      </c>
      <c r="B21" s="9" t="s">
        <v>24</v>
      </c>
      <c r="C21" s="6">
        <v>3</v>
      </c>
      <c r="D21" s="76" t="s">
        <v>228</v>
      </c>
      <c r="E21" s="6" t="s">
        <v>18</v>
      </c>
      <c r="F21" s="11">
        <v>45853</v>
      </c>
      <c r="G21" s="11">
        <v>46694</v>
      </c>
      <c r="H21" s="11">
        <v>47536</v>
      </c>
      <c r="I21" s="11">
        <v>48377</v>
      </c>
      <c r="J21" s="11">
        <v>48377</v>
      </c>
      <c r="K21" s="11">
        <v>48377</v>
      </c>
    </row>
    <row r="22" spans="1:12" ht="33.75" x14ac:dyDescent="0.25">
      <c r="A22" s="9" t="s">
        <v>11</v>
      </c>
      <c r="B22" s="9" t="s">
        <v>24</v>
      </c>
      <c r="C22" s="6">
        <v>4</v>
      </c>
      <c r="D22" s="76" t="s">
        <v>29</v>
      </c>
      <c r="E22" s="6" t="s">
        <v>28</v>
      </c>
      <c r="F22" s="11">
        <v>121</v>
      </c>
      <c r="G22" s="11">
        <v>123</v>
      </c>
      <c r="H22" s="11">
        <v>124</v>
      </c>
      <c r="I22" s="11">
        <v>125</v>
      </c>
      <c r="J22" s="11">
        <v>125</v>
      </c>
      <c r="K22" s="11">
        <v>125</v>
      </c>
      <c r="L22" s="13"/>
    </row>
    <row r="23" spans="1:12" s="14" customFormat="1" ht="33.75" x14ac:dyDescent="0.25">
      <c r="A23" s="9" t="s">
        <v>11</v>
      </c>
      <c r="B23" s="9" t="s">
        <v>24</v>
      </c>
      <c r="C23" s="6">
        <v>5</v>
      </c>
      <c r="D23" s="76" t="s">
        <v>30</v>
      </c>
      <c r="E23" s="6" t="s">
        <v>18</v>
      </c>
      <c r="F23" s="15">
        <v>6</v>
      </c>
      <c r="G23" s="15">
        <v>6</v>
      </c>
      <c r="H23" s="11">
        <v>6</v>
      </c>
      <c r="I23" s="11">
        <v>6</v>
      </c>
      <c r="J23" s="11">
        <v>6</v>
      </c>
      <c r="K23" s="11">
        <v>6</v>
      </c>
    </row>
    <row r="24" spans="1:12" s="16" customFormat="1" ht="33.75" x14ac:dyDescent="0.25">
      <c r="A24" s="9" t="s">
        <v>11</v>
      </c>
      <c r="B24" s="9" t="s">
        <v>24</v>
      </c>
      <c r="C24" s="6">
        <v>6</v>
      </c>
      <c r="D24" s="76" t="s">
        <v>247</v>
      </c>
      <c r="E24" s="6" t="s">
        <v>18</v>
      </c>
      <c r="F24" s="11">
        <v>1969</v>
      </c>
      <c r="G24" s="11">
        <v>1970</v>
      </c>
      <c r="H24" s="11">
        <v>1970</v>
      </c>
      <c r="I24" s="11">
        <v>1970</v>
      </c>
      <c r="J24" s="11">
        <v>1970</v>
      </c>
      <c r="K24" s="11">
        <v>1970</v>
      </c>
      <c r="L24" s="14"/>
    </row>
    <row r="25" spans="1:12" ht="22.5" x14ac:dyDescent="0.25">
      <c r="A25" s="9" t="s">
        <v>11</v>
      </c>
      <c r="B25" s="9" t="s">
        <v>24</v>
      </c>
      <c r="C25" s="6">
        <v>7</v>
      </c>
      <c r="D25" s="76" t="s">
        <v>229</v>
      </c>
      <c r="E25" s="6" t="s">
        <v>18</v>
      </c>
      <c r="F25" s="17">
        <v>270879</v>
      </c>
      <c r="G25" s="17">
        <v>275849</v>
      </c>
      <c r="H25" s="18">
        <v>310641</v>
      </c>
      <c r="I25" s="18">
        <v>322073</v>
      </c>
      <c r="J25" s="18">
        <v>322073</v>
      </c>
      <c r="K25" s="18">
        <v>322073</v>
      </c>
      <c r="L25" s="16"/>
    </row>
    <row r="26" spans="1:12" ht="33.75" x14ac:dyDescent="0.25">
      <c r="A26" s="9" t="s">
        <v>11</v>
      </c>
      <c r="B26" s="9" t="s">
        <v>24</v>
      </c>
      <c r="C26" s="6">
        <v>8</v>
      </c>
      <c r="D26" s="76" t="s">
        <v>32</v>
      </c>
      <c r="E26" s="20" t="s">
        <v>18</v>
      </c>
      <c r="F26" s="19">
        <v>70</v>
      </c>
      <c r="G26" s="19">
        <v>75</v>
      </c>
      <c r="H26" s="19">
        <v>77</v>
      </c>
      <c r="I26" s="19">
        <v>80</v>
      </c>
      <c r="J26" s="19">
        <v>83</v>
      </c>
      <c r="K26" s="19">
        <v>83</v>
      </c>
    </row>
    <row r="27" spans="1:12" x14ac:dyDescent="0.25">
      <c r="A27" s="9" t="s">
        <v>11</v>
      </c>
      <c r="B27" s="9" t="s">
        <v>24</v>
      </c>
      <c r="C27" s="6">
        <v>9</v>
      </c>
      <c r="D27" s="88" t="s">
        <v>206</v>
      </c>
      <c r="E27" s="20" t="s">
        <v>28</v>
      </c>
      <c r="F27" s="19">
        <v>1070</v>
      </c>
      <c r="G27" s="19">
        <v>1100</v>
      </c>
      <c r="H27" s="19">
        <v>1100</v>
      </c>
      <c r="I27" s="19">
        <v>1100</v>
      </c>
      <c r="J27" s="19">
        <v>1100</v>
      </c>
      <c r="K27" s="19">
        <v>1100</v>
      </c>
    </row>
    <row r="28" spans="1:12" ht="45" x14ac:dyDescent="0.25">
      <c r="A28" s="9" t="s">
        <v>11</v>
      </c>
      <c r="B28" s="9" t="s">
        <v>24</v>
      </c>
      <c r="C28" s="6">
        <v>10</v>
      </c>
      <c r="D28" s="76" t="s">
        <v>33</v>
      </c>
      <c r="E28" s="6" t="s">
        <v>15</v>
      </c>
      <c r="F28" s="11">
        <v>50</v>
      </c>
      <c r="G28" s="11">
        <v>50</v>
      </c>
      <c r="H28" s="11">
        <v>50</v>
      </c>
      <c r="I28" s="11">
        <v>50</v>
      </c>
      <c r="J28" s="11">
        <v>50</v>
      </c>
      <c r="K28" s="11">
        <v>50</v>
      </c>
    </row>
    <row r="29" spans="1:12" ht="22.5" x14ac:dyDescent="0.25">
      <c r="A29" s="9" t="s">
        <v>11</v>
      </c>
      <c r="B29" s="9" t="s">
        <v>24</v>
      </c>
      <c r="C29" s="6">
        <v>11</v>
      </c>
      <c r="D29" s="76" t="s">
        <v>34</v>
      </c>
      <c r="E29" s="6" t="s">
        <v>18</v>
      </c>
      <c r="F29" s="22">
        <v>0.5</v>
      </c>
      <c r="G29" s="21">
        <v>0.45</v>
      </c>
      <c r="H29" s="21">
        <v>0.45</v>
      </c>
      <c r="I29" s="21">
        <v>0.45</v>
      </c>
      <c r="J29" s="21">
        <v>0.45</v>
      </c>
      <c r="K29" s="21">
        <v>0.45</v>
      </c>
    </row>
    <row r="30" spans="1:12" ht="33.75" x14ac:dyDescent="0.25">
      <c r="A30" s="9" t="s">
        <v>11</v>
      </c>
      <c r="B30" s="9" t="s">
        <v>24</v>
      </c>
      <c r="C30" s="6">
        <v>12</v>
      </c>
      <c r="D30" s="76" t="s">
        <v>35</v>
      </c>
      <c r="E30" s="6" t="s">
        <v>18</v>
      </c>
      <c r="F30" s="15">
        <v>450</v>
      </c>
      <c r="G30" s="15">
        <v>451</v>
      </c>
      <c r="H30" s="15">
        <v>455</v>
      </c>
      <c r="I30" s="15">
        <v>458</v>
      </c>
      <c r="J30" s="15">
        <v>500</v>
      </c>
      <c r="K30" s="15">
        <v>500</v>
      </c>
    </row>
    <row r="31" spans="1:12" ht="22.5" x14ac:dyDescent="0.25">
      <c r="A31" s="23">
        <v>3</v>
      </c>
      <c r="B31" s="23">
        <v>2</v>
      </c>
      <c r="C31" s="23">
        <v>13</v>
      </c>
      <c r="D31" s="76" t="s">
        <v>36</v>
      </c>
      <c r="E31" s="73" t="s">
        <v>18</v>
      </c>
      <c r="F31" s="24">
        <v>28</v>
      </c>
      <c r="G31" s="11">
        <v>29</v>
      </c>
      <c r="H31" s="11">
        <v>30</v>
      </c>
      <c r="I31" s="11">
        <v>31</v>
      </c>
      <c r="J31" s="11">
        <v>32</v>
      </c>
      <c r="K31" s="11">
        <v>32</v>
      </c>
    </row>
    <row r="32" spans="1:12" x14ac:dyDescent="0.25">
      <c r="A32" s="23"/>
      <c r="B32" s="23"/>
      <c r="C32" s="23">
        <v>14</v>
      </c>
      <c r="D32" s="112" t="s">
        <v>245</v>
      </c>
      <c r="E32" s="109" t="s">
        <v>18</v>
      </c>
      <c r="F32" s="24">
        <v>450</v>
      </c>
      <c r="G32" s="11">
        <v>460</v>
      </c>
      <c r="H32" s="11">
        <v>465</v>
      </c>
      <c r="I32" s="11">
        <v>470</v>
      </c>
      <c r="J32" s="11">
        <v>500</v>
      </c>
      <c r="K32" s="11">
        <v>500</v>
      </c>
    </row>
    <row r="33" spans="1:11" x14ac:dyDescent="0.25">
      <c r="A33" s="23">
        <v>3</v>
      </c>
      <c r="B33" s="23">
        <v>2</v>
      </c>
      <c r="C33" s="23">
        <v>15</v>
      </c>
      <c r="D33" s="112" t="s">
        <v>39</v>
      </c>
      <c r="E33" s="6" t="s">
        <v>18</v>
      </c>
      <c r="F33" s="11">
        <v>0</v>
      </c>
      <c r="G33" s="11">
        <v>3</v>
      </c>
      <c r="H33" s="11">
        <v>3</v>
      </c>
      <c r="I33" s="11">
        <v>3</v>
      </c>
      <c r="J33" s="11">
        <v>3</v>
      </c>
      <c r="K33" s="11">
        <v>3</v>
      </c>
    </row>
    <row r="34" spans="1:11" ht="22.5" x14ac:dyDescent="0.25">
      <c r="A34" s="23">
        <v>3</v>
      </c>
      <c r="B34" s="23">
        <v>2</v>
      </c>
      <c r="C34" s="23">
        <v>16</v>
      </c>
      <c r="D34" s="76" t="s">
        <v>295</v>
      </c>
      <c r="E34" s="6" t="s">
        <v>18</v>
      </c>
      <c r="F34" s="11">
        <v>0</v>
      </c>
      <c r="G34" s="11">
        <v>15</v>
      </c>
      <c r="H34" s="11">
        <v>15</v>
      </c>
      <c r="I34" s="11">
        <v>15</v>
      </c>
      <c r="J34" s="11">
        <v>15</v>
      </c>
      <c r="K34" s="11">
        <v>15</v>
      </c>
    </row>
    <row r="35" spans="1:11" x14ac:dyDescent="0.25">
      <c r="A35" s="25" t="s">
        <v>11</v>
      </c>
      <c r="B35" s="25" t="s">
        <v>37</v>
      </c>
      <c r="C35" s="26"/>
      <c r="D35" s="169" t="s">
        <v>38</v>
      </c>
      <c r="E35" s="170"/>
      <c r="F35" s="170"/>
      <c r="G35" s="170"/>
      <c r="H35" s="170"/>
      <c r="I35" s="170"/>
      <c r="J35" s="171"/>
      <c r="K35" s="56"/>
    </row>
    <row r="36" spans="1:11" ht="157.5" x14ac:dyDescent="0.25">
      <c r="A36" s="9" t="s">
        <v>11</v>
      </c>
      <c r="B36" s="9" t="s">
        <v>37</v>
      </c>
      <c r="C36" s="6">
        <v>1</v>
      </c>
      <c r="D36" s="76" t="s">
        <v>237</v>
      </c>
      <c r="E36" s="6" t="s">
        <v>18</v>
      </c>
      <c r="F36" s="27">
        <v>12</v>
      </c>
      <c r="G36" s="11">
        <v>12</v>
      </c>
      <c r="H36" s="113" t="s">
        <v>302</v>
      </c>
      <c r="I36" s="11"/>
      <c r="J36" s="11"/>
      <c r="K36" s="11"/>
    </row>
    <row r="37" spans="1:11" ht="157.5" x14ac:dyDescent="0.25">
      <c r="A37" s="9" t="s">
        <v>11</v>
      </c>
      <c r="B37" s="9" t="s">
        <v>37</v>
      </c>
      <c r="C37" s="6">
        <v>2</v>
      </c>
      <c r="D37" s="76" t="s">
        <v>39</v>
      </c>
      <c r="E37" s="6" t="s">
        <v>18</v>
      </c>
      <c r="F37" s="27">
        <v>14</v>
      </c>
      <c r="G37" s="11">
        <v>14</v>
      </c>
      <c r="H37" s="113" t="s">
        <v>302</v>
      </c>
      <c r="I37" s="11"/>
      <c r="J37" s="11"/>
      <c r="K37" s="11"/>
    </row>
    <row r="38" spans="1:11" ht="157.5" x14ac:dyDescent="0.25">
      <c r="A38" s="9" t="s">
        <v>11</v>
      </c>
      <c r="B38" s="9" t="s">
        <v>37</v>
      </c>
      <c r="C38" s="6">
        <v>3</v>
      </c>
      <c r="D38" s="76" t="s">
        <v>238</v>
      </c>
      <c r="E38" s="6" t="s">
        <v>41</v>
      </c>
      <c r="F38" s="27">
        <v>70</v>
      </c>
      <c r="G38" s="27">
        <v>70</v>
      </c>
      <c r="H38" s="114" t="s">
        <v>302</v>
      </c>
      <c r="I38" s="27"/>
      <c r="J38" s="27"/>
      <c r="K38" s="27"/>
    </row>
    <row r="39" spans="1:11" x14ac:dyDescent="0.25">
      <c r="A39" s="7" t="s">
        <v>11</v>
      </c>
      <c r="B39" s="7" t="s">
        <v>42</v>
      </c>
      <c r="C39" s="69"/>
      <c r="D39" s="169" t="s">
        <v>43</v>
      </c>
      <c r="E39" s="170"/>
      <c r="F39" s="170"/>
      <c r="G39" s="170"/>
      <c r="H39" s="170"/>
      <c r="I39" s="170"/>
      <c r="J39" s="171"/>
      <c r="K39" s="11"/>
    </row>
    <row r="40" spans="1:11" ht="90" x14ac:dyDescent="0.25">
      <c r="A40" s="9" t="s">
        <v>11</v>
      </c>
      <c r="B40" s="9" t="s">
        <v>42</v>
      </c>
      <c r="C40" s="6">
        <v>1</v>
      </c>
      <c r="D40" s="76" t="s">
        <v>44</v>
      </c>
      <c r="E40" s="6" t="s">
        <v>15</v>
      </c>
      <c r="F40" s="11">
        <v>18</v>
      </c>
      <c r="G40" s="11">
        <v>18.5</v>
      </c>
      <c r="H40" s="11">
        <v>19</v>
      </c>
      <c r="I40" s="11">
        <v>19</v>
      </c>
      <c r="J40" s="11">
        <v>19</v>
      </c>
      <c r="K40" s="11">
        <v>19</v>
      </c>
    </row>
    <row r="41" spans="1:11" ht="67.5" x14ac:dyDescent="0.25">
      <c r="A41" s="9" t="s">
        <v>11</v>
      </c>
      <c r="B41" s="9" t="s">
        <v>42</v>
      </c>
      <c r="C41" s="6">
        <v>2</v>
      </c>
      <c r="D41" s="90" t="s">
        <v>45</v>
      </c>
      <c r="E41" s="6" t="s">
        <v>15</v>
      </c>
      <c r="F41" s="11">
        <v>10</v>
      </c>
      <c r="G41" s="11">
        <v>10</v>
      </c>
      <c r="H41" s="11">
        <v>10</v>
      </c>
      <c r="I41" s="11">
        <v>10</v>
      </c>
      <c r="J41" s="11">
        <v>10</v>
      </c>
      <c r="K41" s="11">
        <v>10</v>
      </c>
    </row>
    <row r="42" spans="1:11" ht="67.5" x14ac:dyDescent="0.25">
      <c r="A42" s="9" t="s">
        <v>11</v>
      </c>
      <c r="B42" s="9" t="s">
        <v>42</v>
      </c>
      <c r="C42" s="6">
        <v>3</v>
      </c>
      <c r="D42" s="89" t="s">
        <v>46</v>
      </c>
      <c r="E42" s="6" t="s">
        <v>15</v>
      </c>
      <c r="F42" s="28">
        <v>14</v>
      </c>
      <c r="G42" s="28">
        <v>14</v>
      </c>
      <c r="H42" s="28">
        <v>14</v>
      </c>
      <c r="I42" s="28">
        <v>14</v>
      </c>
      <c r="J42" s="28">
        <v>14</v>
      </c>
      <c r="K42" s="28">
        <v>14</v>
      </c>
    </row>
    <row r="43" spans="1:11" ht="33.75" x14ac:dyDescent="0.25">
      <c r="A43" s="9" t="s">
        <v>11</v>
      </c>
      <c r="B43" s="9" t="s">
        <v>42</v>
      </c>
      <c r="C43" s="6">
        <v>4</v>
      </c>
      <c r="D43" s="76" t="s">
        <v>47</v>
      </c>
      <c r="E43" s="6" t="s">
        <v>48</v>
      </c>
      <c r="F43" s="11">
        <v>30628</v>
      </c>
      <c r="G43" s="11">
        <v>34374</v>
      </c>
      <c r="H43" s="11">
        <v>36711</v>
      </c>
      <c r="I43" s="11">
        <v>36711</v>
      </c>
      <c r="J43" s="11">
        <v>36711</v>
      </c>
      <c r="K43" s="11">
        <v>36711</v>
      </c>
    </row>
    <row r="44" spans="1:11" ht="56.25" x14ac:dyDescent="0.25">
      <c r="A44" s="9" t="s">
        <v>11</v>
      </c>
      <c r="B44" s="9" t="s">
        <v>42</v>
      </c>
      <c r="C44" s="6">
        <v>5</v>
      </c>
      <c r="D44" s="76" t="s">
        <v>49</v>
      </c>
      <c r="E44" s="6" t="s">
        <v>15</v>
      </c>
      <c r="F44" s="28">
        <v>2.7</v>
      </c>
      <c r="G44" s="28">
        <v>2.7</v>
      </c>
      <c r="H44" s="28">
        <v>2.7</v>
      </c>
      <c r="I44" s="28">
        <v>2.7</v>
      </c>
      <c r="J44" s="28">
        <v>2.7</v>
      </c>
      <c r="K44" s="28">
        <v>2.7</v>
      </c>
    </row>
    <row r="45" spans="1:11" ht="33.75" x14ac:dyDescent="0.25">
      <c r="A45" s="9" t="s">
        <v>11</v>
      </c>
      <c r="B45" s="9" t="s">
        <v>42</v>
      </c>
      <c r="C45" s="6">
        <v>6</v>
      </c>
      <c r="D45" s="88" t="s">
        <v>246</v>
      </c>
      <c r="E45" s="6" t="s">
        <v>18</v>
      </c>
      <c r="F45" s="28">
        <v>6</v>
      </c>
      <c r="G45" s="28">
        <v>6</v>
      </c>
      <c r="H45" s="28">
        <v>6</v>
      </c>
      <c r="I45" s="28">
        <v>6</v>
      </c>
      <c r="J45" s="28">
        <v>6</v>
      </c>
      <c r="K45" s="28">
        <v>6</v>
      </c>
    </row>
    <row r="47" spans="1:1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</row>
  </sheetData>
  <mergeCells count="12">
    <mergeCell ref="D10:J10"/>
    <mergeCell ref="D18:J18"/>
    <mergeCell ref="D35:J35"/>
    <mergeCell ref="D39:J39"/>
    <mergeCell ref="F1:J1"/>
    <mergeCell ref="F3:J3"/>
    <mergeCell ref="B5:J5"/>
    <mergeCell ref="A7:B8"/>
    <mergeCell ref="C7:C9"/>
    <mergeCell ref="D7:D9"/>
    <mergeCell ref="E7:E9"/>
    <mergeCell ref="F7:J7"/>
  </mergeCells>
  <pageMargins left="0.59055118110236227" right="0.59055118110236227" top="0.78740157480314965" bottom="0.78740157480314965" header="0.31496062992125984" footer="0.31496062992125984"/>
  <pageSetup paperSize="9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zoomScale="130" zoomScaleNormal="130" zoomScaleSheetLayoutView="100" workbookViewId="0">
      <selection activeCell="H39" sqref="H39"/>
    </sheetView>
  </sheetViews>
  <sheetFormatPr defaultRowHeight="15" x14ac:dyDescent="0.25"/>
  <cols>
    <col min="1" max="1" width="3.5703125" customWidth="1"/>
    <col min="2" max="2" width="3.42578125" customWidth="1"/>
    <col min="3" max="3" width="3.5703125" customWidth="1"/>
    <col min="4" max="4" width="3.42578125" customWidth="1"/>
    <col min="5" max="5" width="45.5703125" customWidth="1"/>
    <col min="6" max="6" width="17.42578125" customWidth="1"/>
    <col min="7" max="7" width="13.42578125" customWidth="1"/>
    <col min="8" max="8" width="40.85546875" customWidth="1"/>
    <col min="9" max="9" width="16.140625" customWidth="1"/>
    <col min="10" max="10" width="9.140625" style="39" customWidth="1"/>
    <col min="15" max="15" width="44" customWidth="1"/>
  </cols>
  <sheetData>
    <row r="1" spans="1:11" s="31" customFormat="1" ht="14.1" customHeight="1" x14ac:dyDescent="0.2">
      <c r="A1" s="2"/>
      <c r="B1" s="2"/>
      <c r="C1" s="2"/>
      <c r="D1" s="2"/>
      <c r="E1" s="2"/>
      <c r="F1" s="2"/>
      <c r="G1" s="2"/>
      <c r="H1" s="29" t="s">
        <v>50</v>
      </c>
      <c r="I1" s="70"/>
      <c r="J1" s="30"/>
    </row>
    <row r="2" spans="1:11" s="31" customFormat="1" ht="14.1" customHeight="1" x14ac:dyDescent="0.2">
      <c r="A2" s="2"/>
      <c r="B2" s="2"/>
      <c r="C2" s="2"/>
      <c r="D2" s="2"/>
      <c r="E2" s="2"/>
      <c r="F2" s="2"/>
      <c r="G2" s="2"/>
      <c r="H2" s="29" t="s">
        <v>1</v>
      </c>
      <c r="I2" s="70"/>
      <c r="J2" s="30"/>
    </row>
    <row r="3" spans="1:11" s="31" customFormat="1" ht="14.1" customHeight="1" x14ac:dyDescent="0.2">
      <c r="A3" s="2"/>
      <c r="B3" s="2"/>
      <c r="C3" s="2"/>
      <c r="D3" s="2"/>
      <c r="E3" s="2"/>
      <c r="F3" s="2"/>
      <c r="G3" s="2"/>
      <c r="H3" s="32" t="s">
        <v>307</v>
      </c>
      <c r="I3" s="71"/>
      <c r="J3" s="33"/>
      <c r="K3" s="71"/>
    </row>
    <row r="4" spans="1:11" s="38" customFormat="1" ht="14.1" customHeight="1" x14ac:dyDescent="0.2">
      <c r="A4" s="34"/>
      <c r="B4" s="34"/>
      <c r="C4" s="34"/>
      <c r="D4" s="72"/>
      <c r="E4" s="72"/>
      <c r="F4" s="72"/>
      <c r="G4" s="72"/>
      <c r="H4" s="80" t="s">
        <v>308</v>
      </c>
      <c r="I4" s="36"/>
      <c r="J4" s="37"/>
    </row>
    <row r="5" spans="1:11" s="38" customFormat="1" ht="14.1" customHeight="1" x14ac:dyDescent="0.2">
      <c r="A5" s="177" t="s">
        <v>51</v>
      </c>
      <c r="B5" s="188"/>
      <c r="C5" s="188"/>
      <c r="D5" s="188"/>
      <c r="E5" s="188"/>
      <c r="F5" s="188"/>
      <c r="G5" s="188"/>
      <c r="H5" s="188"/>
      <c r="I5" s="188"/>
      <c r="J5" s="37"/>
    </row>
    <row r="6" spans="1:11" s="38" customFormat="1" ht="14.1" customHeight="1" x14ac:dyDescent="0.2">
      <c r="A6" s="34"/>
      <c r="B6" s="34"/>
      <c r="C6" s="34"/>
      <c r="D6" s="72"/>
      <c r="E6" s="72"/>
      <c r="F6" s="72"/>
      <c r="G6" s="72"/>
      <c r="H6" s="72"/>
      <c r="I6" s="72"/>
      <c r="J6" s="37"/>
    </row>
    <row r="7" spans="1:11" ht="47.25" customHeight="1" x14ac:dyDescent="0.25">
      <c r="A7" s="189" t="s">
        <v>3</v>
      </c>
      <c r="B7" s="189"/>
      <c r="C7" s="189"/>
      <c r="D7" s="189"/>
      <c r="E7" s="189" t="s">
        <v>52</v>
      </c>
      <c r="F7" s="189" t="s">
        <v>53</v>
      </c>
      <c r="G7" s="189" t="s">
        <v>54</v>
      </c>
      <c r="H7" s="189" t="s">
        <v>55</v>
      </c>
      <c r="I7" s="189" t="s">
        <v>56</v>
      </c>
    </row>
    <row r="8" spans="1:11" ht="15.75" customHeight="1" x14ac:dyDescent="0.25">
      <c r="A8" s="73" t="s">
        <v>7</v>
      </c>
      <c r="B8" s="73" t="s">
        <v>8</v>
      </c>
      <c r="C8" s="73" t="s">
        <v>57</v>
      </c>
      <c r="D8" s="73" t="s">
        <v>58</v>
      </c>
      <c r="E8" s="190"/>
      <c r="F8" s="190"/>
      <c r="G8" s="190"/>
      <c r="H8" s="190"/>
      <c r="I8" s="190"/>
    </row>
    <row r="9" spans="1:11" s="14" customFormat="1" x14ac:dyDescent="0.25">
      <c r="A9" s="78" t="s">
        <v>11</v>
      </c>
      <c r="B9" s="78" t="s">
        <v>12</v>
      </c>
      <c r="C9" s="78"/>
      <c r="D9" s="78"/>
      <c r="E9" s="187" t="s">
        <v>13</v>
      </c>
      <c r="F9" s="187"/>
      <c r="G9" s="187"/>
      <c r="H9" s="187"/>
      <c r="I9" s="187"/>
      <c r="J9" s="40"/>
    </row>
    <row r="10" spans="1:11" ht="45" x14ac:dyDescent="0.25">
      <c r="A10" s="75" t="s">
        <v>11</v>
      </c>
      <c r="B10" s="75" t="s">
        <v>12</v>
      </c>
      <c r="C10" s="75" t="s">
        <v>59</v>
      </c>
      <c r="D10" s="75"/>
      <c r="E10" s="91" t="s">
        <v>60</v>
      </c>
      <c r="F10" s="23" t="s">
        <v>259</v>
      </c>
      <c r="G10" s="23" t="s">
        <v>309</v>
      </c>
      <c r="H10" s="77" t="s">
        <v>61</v>
      </c>
      <c r="I10" s="23" t="s">
        <v>62</v>
      </c>
    </row>
    <row r="11" spans="1:11" s="13" customFormat="1" ht="33.75" x14ac:dyDescent="0.25">
      <c r="A11" s="75" t="s">
        <v>11</v>
      </c>
      <c r="B11" s="75" t="s">
        <v>12</v>
      </c>
      <c r="C11" s="75" t="s">
        <v>59</v>
      </c>
      <c r="D11" s="75" t="s">
        <v>59</v>
      </c>
      <c r="E11" s="91" t="s">
        <v>264</v>
      </c>
      <c r="F11" s="23" t="s">
        <v>259</v>
      </c>
      <c r="G11" s="23" t="s">
        <v>309</v>
      </c>
      <c r="H11" s="77" t="s">
        <v>232</v>
      </c>
      <c r="I11" s="23" t="s">
        <v>63</v>
      </c>
      <c r="J11" s="41"/>
    </row>
    <row r="12" spans="1:11" ht="33.75" x14ac:dyDescent="0.25">
      <c r="A12" s="75" t="s">
        <v>11</v>
      </c>
      <c r="B12" s="75" t="s">
        <v>12</v>
      </c>
      <c r="C12" s="75" t="s">
        <v>64</v>
      </c>
      <c r="D12" s="75"/>
      <c r="E12" s="77" t="s">
        <v>65</v>
      </c>
      <c r="F12" s="23" t="s">
        <v>259</v>
      </c>
      <c r="G12" s="23" t="s">
        <v>309</v>
      </c>
      <c r="H12" s="77" t="s">
        <v>66</v>
      </c>
      <c r="I12" s="42" t="s">
        <v>67</v>
      </c>
    </row>
    <row r="13" spans="1:11" ht="33.75" x14ac:dyDescent="0.25">
      <c r="A13" s="75" t="s">
        <v>11</v>
      </c>
      <c r="B13" s="75" t="s">
        <v>12</v>
      </c>
      <c r="C13" s="75" t="s">
        <v>11</v>
      </c>
      <c r="D13" s="75"/>
      <c r="E13" s="77" t="s">
        <v>68</v>
      </c>
      <c r="F13" s="23"/>
      <c r="G13" s="23"/>
      <c r="H13" s="77"/>
      <c r="I13" s="42"/>
    </row>
    <row r="14" spans="1:11" ht="33.75" x14ac:dyDescent="0.25">
      <c r="A14" s="75" t="s">
        <v>11</v>
      </c>
      <c r="B14" s="75" t="s">
        <v>12</v>
      </c>
      <c r="C14" s="75" t="s">
        <v>11</v>
      </c>
      <c r="D14" s="75" t="s">
        <v>59</v>
      </c>
      <c r="E14" s="77" t="s">
        <v>69</v>
      </c>
      <c r="F14" s="23" t="s">
        <v>259</v>
      </c>
      <c r="G14" s="23" t="s">
        <v>309</v>
      </c>
      <c r="H14" s="77" t="s">
        <v>271</v>
      </c>
      <c r="I14" s="42" t="s">
        <v>70</v>
      </c>
    </row>
    <row r="15" spans="1:11" ht="33.75" x14ac:dyDescent="0.25">
      <c r="A15" s="75" t="s">
        <v>11</v>
      </c>
      <c r="B15" s="75" t="s">
        <v>12</v>
      </c>
      <c r="C15" s="75" t="s">
        <v>11</v>
      </c>
      <c r="D15" s="75" t="s">
        <v>64</v>
      </c>
      <c r="E15" s="77" t="s">
        <v>71</v>
      </c>
      <c r="F15" s="23" t="s">
        <v>259</v>
      </c>
      <c r="G15" s="23" t="s">
        <v>309</v>
      </c>
      <c r="H15" s="77" t="s">
        <v>233</v>
      </c>
      <c r="I15" s="42" t="s">
        <v>70</v>
      </c>
    </row>
    <row r="16" spans="1:11" ht="26.25" customHeight="1" x14ac:dyDescent="0.25">
      <c r="A16" s="75" t="s">
        <v>11</v>
      </c>
      <c r="B16" s="75" t="s">
        <v>12</v>
      </c>
      <c r="C16" s="75" t="s">
        <v>11</v>
      </c>
      <c r="D16" s="75" t="s">
        <v>11</v>
      </c>
      <c r="E16" s="77" t="s">
        <v>72</v>
      </c>
      <c r="F16" s="23" t="s">
        <v>259</v>
      </c>
      <c r="G16" s="23" t="s">
        <v>309</v>
      </c>
      <c r="H16" s="77" t="s">
        <v>234</v>
      </c>
      <c r="I16" s="42" t="s">
        <v>70</v>
      </c>
    </row>
    <row r="17" spans="1:10" ht="25.5" customHeight="1" x14ac:dyDescent="0.25">
      <c r="A17" s="75" t="s">
        <v>11</v>
      </c>
      <c r="B17" s="75" t="s">
        <v>12</v>
      </c>
      <c r="C17" s="75" t="s">
        <v>11</v>
      </c>
      <c r="D17" s="75" t="s">
        <v>73</v>
      </c>
      <c r="E17" s="77" t="s">
        <v>74</v>
      </c>
      <c r="F17" s="23" t="s">
        <v>259</v>
      </c>
      <c r="G17" s="23" t="s">
        <v>309</v>
      </c>
      <c r="H17" s="77" t="s">
        <v>75</v>
      </c>
      <c r="I17" s="42" t="s">
        <v>76</v>
      </c>
    </row>
    <row r="18" spans="1:10" ht="69" customHeight="1" x14ac:dyDescent="0.25">
      <c r="A18" s="75" t="s">
        <v>11</v>
      </c>
      <c r="B18" s="75" t="s">
        <v>12</v>
      </c>
      <c r="C18" s="75" t="s">
        <v>73</v>
      </c>
      <c r="D18" s="75"/>
      <c r="E18" s="91" t="s">
        <v>77</v>
      </c>
      <c r="F18" s="23" t="s">
        <v>259</v>
      </c>
      <c r="G18" s="23" t="s">
        <v>309</v>
      </c>
      <c r="H18" s="77" t="s">
        <v>78</v>
      </c>
      <c r="I18" s="42" t="s">
        <v>79</v>
      </c>
    </row>
    <row r="19" spans="1:10" s="13" customFormat="1" ht="69" customHeight="1" x14ac:dyDescent="0.25">
      <c r="A19" s="75" t="s">
        <v>11</v>
      </c>
      <c r="B19" s="75" t="s">
        <v>12</v>
      </c>
      <c r="C19" s="75" t="s">
        <v>73</v>
      </c>
      <c r="D19" s="75" t="s">
        <v>59</v>
      </c>
      <c r="E19" s="91" t="s">
        <v>80</v>
      </c>
      <c r="F19" s="23" t="s">
        <v>259</v>
      </c>
      <c r="G19" s="23" t="s">
        <v>309</v>
      </c>
      <c r="H19" s="77" t="s">
        <v>235</v>
      </c>
      <c r="I19" s="42" t="s">
        <v>79</v>
      </c>
      <c r="J19" s="41"/>
    </row>
    <row r="20" spans="1:10" ht="33.75" x14ac:dyDescent="0.25">
      <c r="A20" s="75" t="s">
        <v>11</v>
      </c>
      <c r="B20" s="75" t="s">
        <v>12</v>
      </c>
      <c r="C20" s="75" t="s">
        <v>81</v>
      </c>
      <c r="D20" s="75"/>
      <c r="E20" s="77" t="s">
        <v>82</v>
      </c>
      <c r="F20" s="23" t="s">
        <v>259</v>
      </c>
      <c r="G20" s="23" t="s">
        <v>309</v>
      </c>
      <c r="H20" s="77" t="s">
        <v>236</v>
      </c>
      <c r="I20" s="42" t="s">
        <v>83</v>
      </c>
    </row>
    <row r="21" spans="1:10" ht="56.25" x14ac:dyDescent="0.25">
      <c r="A21" s="75" t="s">
        <v>11</v>
      </c>
      <c r="B21" s="75" t="s">
        <v>12</v>
      </c>
      <c r="C21" s="75" t="s">
        <v>84</v>
      </c>
      <c r="D21" s="75"/>
      <c r="E21" s="77" t="s">
        <v>85</v>
      </c>
      <c r="F21" s="23" t="s">
        <v>259</v>
      </c>
      <c r="G21" s="23" t="s">
        <v>309</v>
      </c>
      <c r="H21" s="77" t="s">
        <v>86</v>
      </c>
      <c r="I21" s="42" t="s">
        <v>87</v>
      </c>
    </row>
    <row r="22" spans="1:10" ht="45" x14ac:dyDescent="0.25">
      <c r="A22" s="75" t="s">
        <v>11</v>
      </c>
      <c r="B22" s="75" t="s">
        <v>12</v>
      </c>
      <c r="C22" s="75" t="s">
        <v>88</v>
      </c>
      <c r="D22" s="75"/>
      <c r="E22" s="77" t="s">
        <v>89</v>
      </c>
      <c r="F22" s="23"/>
      <c r="G22" s="23"/>
      <c r="H22" s="77"/>
      <c r="I22" s="42"/>
    </row>
    <row r="23" spans="1:10" ht="33.75" x14ac:dyDescent="0.25">
      <c r="A23" s="75" t="s">
        <v>11</v>
      </c>
      <c r="B23" s="75" t="s">
        <v>12</v>
      </c>
      <c r="C23" s="75" t="s">
        <v>88</v>
      </c>
      <c r="D23" s="75" t="s">
        <v>59</v>
      </c>
      <c r="E23" s="77" t="s">
        <v>90</v>
      </c>
      <c r="F23" s="23" t="s">
        <v>259</v>
      </c>
      <c r="G23" s="23" t="s">
        <v>309</v>
      </c>
      <c r="H23" s="77" t="s">
        <v>91</v>
      </c>
      <c r="I23" s="42" t="s">
        <v>83</v>
      </c>
    </row>
    <row r="24" spans="1:10" ht="33.75" x14ac:dyDescent="0.25">
      <c r="A24" s="75" t="s">
        <v>11</v>
      </c>
      <c r="B24" s="75" t="s">
        <v>12</v>
      </c>
      <c r="C24" s="75" t="s">
        <v>88</v>
      </c>
      <c r="D24" s="75" t="s">
        <v>64</v>
      </c>
      <c r="E24" s="77" t="s">
        <v>92</v>
      </c>
      <c r="F24" s="23" t="s">
        <v>259</v>
      </c>
      <c r="G24" s="23" t="s">
        <v>309</v>
      </c>
      <c r="H24" s="77" t="s">
        <v>93</v>
      </c>
      <c r="I24" s="42" t="s">
        <v>83</v>
      </c>
    </row>
    <row r="25" spans="1:10" ht="67.5" x14ac:dyDescent="0.25">
      <c r="A25" s="75" t="s">
        <v>11</v>
      </c>
      <c r="B25" s="75" t="s">
        <v>12</v>
      </c>
      <c r="C25" s="75" t="s">
        <v>88</v>
      </c>
      <c r="D25" s="75" t="s">
        <v>11</v>
      </c>
      <c r="E25" s="77" t="s">
        <v>288</v>
      </c>
      <c r="F25" s="23" t="s">
        <v>259</v>
      </c>
      <c r="G25" s="23" t="s">
        <v>309</v>
      </c>
      <c r="H25" s="77" t="s">
        <v>94</v>
      </c>
      <c r="I25" s="42" t="s">
        <v>83</v>
      </c>
    </row>
    <row r="26" spans="1:10" ht="45" x14ac:dyDescent="0.25">
      <c r="A26" s="75" t="s">
        <v>11</v>
      </c>
      <c r="B26" s="75" t="s">
        <v>12</v>
      </c>
      <c r="C26" s="75" t="s">
        <v>88</v>
      </c>
      <c r="D26" s="75" t="s">
        <v>73</v>
      </c>
      <c r="E26" s="77" t="s">
        <v>95</v>
      </c>
      <c r="F26" s="23" t="s">
        <v>259</v>
      </c>
      <c r="G26" s="23" t="s">
        <v>309</v>
      </c>
      <c r="H26" s="77" t="s">
        <v>96</v>
      </c>
      <c r="I26" s="42" t="s">
        <v>83</v>
      </c>
    </row>
    <row r="27" spans="1:10" ht="56.25" x14ac:dyDescent="0.25">
      <c r="A27" s="75" t="s">
        <v>11</v>
      </c>
      <c r="B27" s="75" t="s">
        <v>12</v>
      </c>
      <c r="C27" s="75" t="s">
        <v>97</v>
      </c>
      <c r="D27" s="75"/>
      <c r="E27" s="77" t="s">
        <v>98</v>
      </c>
      <c r="F27" s="23" t="s">
        <v>259</v>
      </c>
      <c r="G27" s="23" t="s">
        <v>309</v>
      </c>
      <c r="H27" s="77" t="s">
        <v>99</v>
      </c>
      <c r="I27" s="23" t="s">
        <v>100</v>
      </c>
    </row>
    <row r="28" spans="1:10" ht="33.75" x14ac:dyDescent="0.25">
      <c r="A28" s="101" t="s">
        <v>11</v>
      </c>
      <c r="B28" s="101" t="s">
        <v>12</v>
      </c>
      <c r="C28" s="101" t="s">
        <v>101</v>
      </c>
      <c r="D28" s="101"/>
      <c r="E28" s="102" t="s">
        <v>102</v>
      </c>
      <c r="F28" s="23" t="s">
        <v>259</v>
      </c>
      <c r="G28" s="23" t="s">
        <v>309</v>
      </c>
      <c r="H28" s="102" t="s">
        <v>280</v>
      </c>
      <c r="I28" s="23" t="s">
        <v>67</v>
      </c>
    </row>
    <row r="29" spans="1:10" s="106" customFormat="1" ht="45" x14ac:dyDescent="0.25">
      <c r="A29" s="103" t="s">
        <v>11</v>
      </c>
      <c r="B29" s="103" t="s">
        <v>12</v>
      </c>
      <c r="C29" s="103" t="s">
        <v>103</v>
      </c>
      <c r="D29" s="103"/>
      <c r="E29" s="104" t="s">
        <v>265</v>
      </c>
      <c r="F29" s="23" t="s">
        <v>259</v>
      </c>
      <c r="G29" s="23" t="s">
        <v>309</v>
      </c>
      <c r="H29" s="104" t="s">
        <v>104</v>
      </c>
      <c r="I29" s="42" t="s">
        <v>216</v>
      </c>
      <c r="J29" s="105"/>
    </row>
    <row r="30" spans="1:10" s="16" customFormat="1" ht="78.75" x14ac:dyDescent="0.25">
      <c r="A30" s="99" t="s">
        <v>11</v>
      </c>
      <c r="B30" s="99" t="s">
        <v>12</v>
      </c>
      <c r="C30" s="99" t="s">
        <v>291</v>
      </c>
      <c r="D30" s="99"/>
      <c r="E30" s="98" t="s">
        <v>293</v>
      </c>
      <c r="F30" s="98" t="s">
        <v>259</v>
      </c>
      <c r="G30" s="98" t="s">
        <v>309</v>
      </c>
      <c r="H30" s="100" t="s">
        <v>281</v>
      </c>
      <c r="I30" s="42" t="s">
        <v>282</v>
      </c>
      <c r="J30" s="43"/>
    </row>
    <row r="31" spans="1:10" s="14" customFormat="1" x14ac:dyDescent="0.25">
      <c r="A31" s="78" t="s">
        <v>11</v>
      </c>
      <c r="B31" s="78" t="s">
        <v>24</v>
      </c>
      <c r="C31" s="78"/>
      <c r="D31" s="78"/>
      <c r="E31" s="187" t="s">
        <v>25</v>
      </c>
      <c r="F31" s="187"/>
      <c r="G31" s="187"/>
      <c r="H31" s="187"/>
      <c r="I31" s="187"/>
      <c r="J31" s="40"/>
    </row>
    <row r="32" spans="1:10" s="47" customFormat="1" ht="33.75" x14ac:dyDescent="0.25">
      <c r="A32" s="96" t="s">
        <v>11</v>
      </c>
      <c r="B32" s="96" t="s">
        <v>24</v>
      </c>
      <c r="C32" s="96" t="s">
        <v>103</v>
      </c>
      <c r="D32" s="96"/>
      <c r="E32" s="23" t="s">
        <v>265</v>
      </c>
      <c r="F32" s="23" t="s">
        <v>259</v>
      </c>
      <c r="G32" s="23" t="s">
        <v>309</v>
      </c>
      <c r="H32" s="23" t="s">
        <v>283</v>
      </c>
      <c r="I32" s="42" t="s">
        <v>266</v>
      </c>
      <c r="J32" s="46"/>
    </row>
    <row r="33" spans="1:15" ht="45" x14ac:dyDescent="0.25">
      <c r="A33" s="75" t="s">
        <v>11</v>
      </c>
      <c r="B33" s="75" t="s">
        <v>24</v>
      </c>
      <c r="C33" s="75" t="s">
        <v>59</v>
      </c>
      <c r="D33" s="75"/>
      <c r="E33" s="77" t="s">
        <v>105</v>
      </c>
      <c r="F33" s="23" t="s">
        <v>259</v>
      </c>
      <c r="G33" s="23" t="s">
        <v>309</v>
      </c>
      <c r="H33" s="77" t="s">
        <v>107</v>
      </c>
      <c r="I33" s="42" t="s">
        <v>108</v>
      </c>
    </row>
    <row r="34" spans="1:15" ht="33.75" x14ac:dyDescent="0.25">
      <c r="A34" s="75" t="s">
        <v>11</v>
      </c>
      <c r="B34" s="75" t="s">
        <v>24</v>
      </c>
      <c r="C34" s="75" t="s">
        <v>64</v>
      </c>
      <c r="D34" s="75"/>
      <c r="E34" s="93" t="s">
        <v>109</v>
      </c>
      <c r="F34" s="23" t="s">
        <v>259</v>
      </c>
      <c r="G34" s="23" t="s">
        <v>309</v>
      </c>
      <c r="H34" s="77" t="s">
        <v>248</v>
      </c>
      <c r="I34" s="42" t="s">
        <v>249</v>
      </c>
      <c r="O34" s="44"/>
    </row>
    <row r="35" spans="1:15" ht="33.75" x14ac:dyDescent="0.25">
      <c r="A35" s="75" t="s">
        <v>11</v>
      </c>
      <c r="B35" s="75" t="s">
        <v>24</v>
      </c>
      <c r="C35" s="75" t="s">
        <v>11</v>
      </c>
      <c r="D35" s="75"/>
      <c r="E35" s="77" t="s">
        <v>110</v>
      </c>
      <c r="F35" s="23" t="s">
        <v>259</v>
      </c>
      <c r="G35" s="23" t="s">
        <v>309</v>
      </c>
      <c r="H35" s="77" t="s">
        <v>111</v>
      </c>
      <c r="I35" s="42" t="s">
        <v>285</v>
      </c>
      <c r="O35" s="44"/>
    </row>
    <row r="36" spans="1:15" ht="67.5" x14ac:dyDescent="0.25">
      <c r="A36" s="75" t="s">
        <v>11</v>
      </c>
      <c r="B36" s="75" t="s">
        <v>24</v>
      </c>
      <c r="C36" s="75" t="s">
        <v>73</v>
      </c>
      <c r="D36" s="75"/>
      <c r="E36" s="91" t="s">
        <v>112</v>
      </c>
      <c r="F36" s="23" t="s">
        <v>259</v>
      </c>
      <c r="G36" s="23" t="s">
        <v>309</v>
      </c>
      <c r="H36" s="77" t="s">
        <v>113</v>
      </c>
      <c r="I36" s="42" t="s">
        <v>114</v>
      </c>
      <c r="J36" s="45"/>
    </row>
    <row r="37" spans="1:15" ht="24" customHeight="1" x14ac:dyDescent="0.25">
      <c r="A37" s="75" t="s">
        <v>11</v>
      </c>
      <c r="B37" s="75" t="s">
        <v>24</v>
      </c>
      <c r="C37" s="75" t="s">
        <v>81</v>
      </c>
      <c r="D37" s="75"/>
      <c r="E37" s="77" t="s">
        <v>115</v>
      </c>
      <c r="F37" s="23" t="s">
        <v>259</v>
      </c>
      <c r="G37" s="23" t="s">
        <v>309</v>
      </c>
      <c r="H37" s="77" t="s">
        <v>275</v>
      </c>
      <c r="I37" s="42" t="s">
        <v>116</v>
      </c>
    </row>
    <row r="38" spans="1:15" ht="33.75" x14ac:dyDescent="0.25">
      <c r="A38" s="75" t="s">
        <v>11</v>
      </c>
      <c r="B38" s="75" t="s">
        <v>24</v>
      </c>
      <c r="C38" s="75" t="s">
        <v>81</v>
      </c>
      <c r="D38" s="75" t="s">
        <v>59</v>
      </c>
      <c r="E38" s="77" t="s">
        <v>252</v>
      </c>
      <c r="F38" s="23" t="s">
        <v>259</v>
      </c>
      <c r="G38" s="23" t="s">
        <v>309</v>
      </c>
      <c r="H38" s="77" t="s">
        <v>252</v>
      </c>
      <c r="I38" s="42" t="s">
        <v>117</v>
      </c>
    </row>
    <row r="39" spans="1:15" ht="45" x14ac:dyDescent="0.25">
      <c r="A39" s="75" t="s">
        <v>11</v>
      </c>
      <c r="B39" s="75" t="s">
        <v>24</v>
      </c>
      <c r="C39" s="75" t="s">
        <v>81</v>
      </c>
      <c r="D39" s="75" t="s">
        <v>64</v>
      </c>
      <c r="E39" s="77" t="s">
        <v>276</v>
      </c>
      <c r="F39" s="23" t="s">
        <v>259</v>
      </c>
      <c r="G39" s="23" t="s">
        <v>309</v>
      </c>
      <c r="H39" s="77" t="s">
        <v>276</v>
      </c>
      <c r="I39" s="42" t="s">
        <v>118</v>
      </c>
    </row>
    <row r="40" spans="1:15" ht="33.75" x14ac:dyDescent="0.25">
      <c r="A40" s="75" t="s">
        <v>11</v>
      </c>
      <c r="B40" s="75" t="s">
        <v>24</v>
      </c>
      <c r="C40" s="75" t="s">
        <v>81</v>
      </c>
      <c r="D40" s="75" t="s">
        <v>11</v>
      </c>
      <c r="E40" s="77" t="s">
        <v>119</v>
      </c>
      <c r="F40" s="23" t="s">
        <v>259</v>
      </c>
      <c r="G40" s="23" t="s">
        <v>309</v>
      </c>
      <c r="H40" s="77" t="s">
        <v>119</v>
      </c>
      <c r="I40" s="42" t="s">
        <v>250</v>
      </c>
    </row>
    <row r="41" spans="1:15" ht="33.75" x14ac:dyDescent="0.25">
      <c r="A41" s="75" t="s">
        <v>11</v>
      </c>
      <c r="B41" s="75" t="s">
        <v>24</v>
      </c>
      <c r="C41" s="75" t="s">
        <v>84</v>
      </c>
      <c r="D41" s="75"/>
      <c r="E41" s="77" t="s">
        <v>120</v>
      </c>
      <c r="F41" s="23" t="s">
        <v>259</v>
      </c>
      <c r="G41" s="23" t="s">
        <v>309</v>
      </c>
      <c r="H41" s="120" t="s">
        <v>311</v>
      </c>
      <c r="I41" s="42" t="s">
        <v>121</v>
      </c>
    </row>
    <row r="42" spans="1:15" ht="56.25" x14ac:dyDescent="0.25">
      <c r="A42" s="75" t="s">
        <v>11</v>
      </c>
      <c r="B42" s="75" t="s">
        <v>24</v>
      </c>
      <c r="C42" s="75" t="s">
        <v>88</v>
      </c>
      <c r="D42" s="75"/>
      <c r="E42" s="77" t="s">
        <v>122</v>
      </c>
      <c r="F42" s="23" t="s">
        <v>259</v>
      </c>
      <c r="G42" s="23" t="s">
        <v>309</v>
      </c>
      <c r="H42" s="77" t="s">
        <v>123</v>
      </c>
      <c r="I42" s="42" t="s">
        <v>251</v>
      </c>
    </row>
    <row r="43" spans="1:15" s="16" customFormat="1" ht="33.75" x14ac:dyDescent="0.25">
      <c r="A43" s="94" t="s">
        <v>11</v>
      </c>
      <c r="B43" s="94" t="s">
        <v>24</v>
      </c>
      <c r="C43" s="94" t="s">
        <v>97</v>
      </c>
      <c r="D43" s="94"/>
      <c r="E43" s="95" t="s">
        <v>102</v>
      </c>
      <c r="F43" s="23" t="s">
        <v>259</v>
      </c>
      <c r="G43" s="23" t="s">
        <v>309</v>
      </c>
      <c r="H43" s="95" t="s">
        <v>218</v>
      </c>
      <c r="I43" s="42" t="s">
        <v>284</v>
      </c>
      <c r="J43" s="43"/>
    </row>
    <row r="44" spans="1:15" s="16" customFormat="1" ht="33.75" x14ac:dyDescent="0.25">
      <c r="A44" s="101" t="s">
        <v>11</v>
      </c>
      <c r="B44" s="101" t="s">
        <v>24</v>
      </c>
      <c r="C44" s="101" t="s">
        <v>101</v>
      </c>
      <c r="D44" s="101"/>
      <c r="E44" s="102" t="s">
        <v>261</v>
      </c>
      <c r="F44" s="23" t="s">
        <v>259</v>
      </c>
      <c r="G44" s="23" t="s">
        <v>309</v>
      </c>
      <c r="H44" s="102" t="s">
        <v>262</v>
      </c>
      <c r="I44" s="42" t="s">
        <v>287</v>
      </c>
      <c r="J44" s="43"/>
    </row>
    <row r="45" spans="1:15" s="16" customFormat="1" ht="78.75" x14ac:dyDescent="0.25">
      <c r="A45" s="110"/>
      <c r="B45" s="110" t="s">
        <v>24</v>
      </c>
      <c r="C45" s="110" t="s">
        <v>291</v>
      </c>
      <c r="D45" s="110"/>
      <c r="E45" s="111" t="s">
        <v>292</v>
      </c>
      <c r="F45" s="23" t="s">
        <v>259</v>
      </c>
      <c r="G45" s="23" t="s">
        <v>309</v>
      </c>
      <c r="H45" s="111" t="s">
        <v>281</v>
      </c>
      <c r="I45" s="42"/>
      <c r="J45" s="43"/>
    </row>
    <row r="46" spans="1:15" s="16" customFormat="1" ht="33.75" x14ac:dyDescent="0.25">
      <c r="A46" s="110"/>
      <c r="B46" s="110" t="s">
        <v>24</v>
      </c>
      <c r="C46" s="110" t="s">
        <v>162</v>
      </c>
      <c r="D46" s="110"/>
      <c r="E46" s="111" t="s">
        <v>124</v>
      </c>
      <c r="F46" s="23" t="s">
        <v>259</v>
      </c>
      <c r="G46" s="23" t="s">
        <v>309</v>
      </c>
      <c r="H46" s="111" t="s">
        <v>296</v>
      </c>
      <c r="I46" s="42"/>
      <c r="J46" s="43"/>
    </row>
    <row r="47" spans="1:15" s="106" customFormat="1" ht="33.75" x14ac:dyDescent="0.25">
      <c r="A47" s="103"/>
      <c r="B47" s="103" t="s">
        <v>24</v>
      </c>
      <c r="C47" s="103" t="s">
        <v>31</v>
      </c>
      <c r="D47" s="103"/>
      <c r="E47" s="104" t="s">
        <v>297</v>
      </c>
      <c r="F47" s="23" t="s">
        <v>259</v>
      </c>
      <c r="G47" s="23" t="s">
        <v>309</v>
      </c>
      <c r="H47" s="104" t="s">
        <v>298</v>
      </c>
      <c r="I47" s="42" t="s">
        <v>286</v>
      </c>
      <c r="J47" s="105"/>
    </row>
    <row r="48" spans="1:15" s="47" customFormat="1" x14ac:dyDescent="0.25">
      <c r="A48" s="78" t="s">
        <v>11</v>
      </c>
      <c r="B48" s="78" t="s">
        <v>37</v>
      </c>
      <c r="C48" s="78"/>
      <c r="D48" s="78"/>
      <c r="E48" s="187" t="s">
        <v>38</v>
      </c>
      <c r="F48" s="187"/>
      <c r="G48" s="187"/>
      <c r="H48" s="187"/>
      <c r="I48" s="187"/>
      <c r="J48" s="46"/>
    </row>
    <row r="49" spans="1:10" ht="146.25" x14ac:dyDescent="0.25">
      <c r="A49" s="75" t="s">
        <v>11</v>
      </c>
      <c r="B49" s="75" t="s">
        <v>37</v>
      </c>
      <c r="C49" s="75" t="s">
        <v>59</v>
      </c>
      <c r="D49" s="92"/>
      <c r="E49" s="91" t="s">
        <v>124</v>
      </c>
      <c r="F49" s="23" t="s">
        <v>259</v>
      </c>
      <c r="G49" s="23" t="s">
        <v>303</v>
      </c>
      <c r="H49" s="23" t="s">
        <v>125</v>
      </c>
      <c r="I49" s="42" t="s">
        <v>126</v>
      </c>
      <c r="J49"/>
    </row>
    <row r="50" spans="1:10" ht="146.25" x14ac:dyDescent="0.25">
      <c r="A50" s="75" t="s">
        <v>11</v>
      </c>
      <c r="B50" s="75" t="s">
        <v>37</v>
      </c>
      <c r="C50" s="75" t="s">
        <v>64</v>
      </c>
      <c r="D50" s="75"/>
      <c r="E50" s="77" t="s">
        <v>217</v>
      </c>
      <c r="F50" s="23" t="s">
        <v>259</v>
      </c>
      <c r="G50" s="23" t="s">
        <v>303</v>
      </c>
      <c r="H50" s="76" t="s">
        <v>127</v>
      </c>
      <c r="I50" s="42" t="s">
        <v>126</v>
      </c>
      <c r="J50"/>
    </row>
    <row r="51" spans="1:10" ht="146.25" x14ac:dyDescent="0.25">
      <c r="A51" s="75" t="s">
        <v>11</v>
      </c>
      <c r="B51" s="75" t="s">
        <v>37</v>
      </c>
      <c r="C51" s="75" t="s">
        <v>11</v>
      </c>
      <c r="D51" s="75"/>
      <c r="E51" s="76" t="s">
        <v>128</v>
      </c>
      <c r="F51" s="23" t="s">
        <v>259</v>
      </c>
      <c r="G51" s="23" t="s">
        <v>303</v>
      </c>
      <c r="H51" s="77" t="s">
        <v>129</v>
      </c>
      <c r="I51" s="42" t="s">
        <v>130</v>
      </c>
      <c r="J51"/>
    </row>
    <row r="52" spans="1:10" s="16" customFormat="1" ht="146.25" x14ac:dyDescent="0.25">
      <c r="A52" s="75" t="s">
        <v>11</v>
      </c>
      <c r="B52" s="75" t="s">
        <v>37</v>
      </c>
      <c r="C52" s="75" t="s">
        <v>73</v>
      </c>
      <c r="D52" s="75"/>
      <c r="E52" s="77" t="s">
        <v>102</v>
      </c>
      <c r="F52" s="23" t="s">
        <v>259</v>
      </c>
      <c r="G52" s="23" t="s">
        <v>303</v>
      </c>
      <c r="H52" s="77" t="s">
        <v>218</v>
      </c>
      <c r="I52" s="42" t="s">
        <v>67</v>
      </c>
      <c r="J52" s="43"/>
    </row>
    <row r="53" spans="1:10" s="47" customFormat="1" x14ac:dyDescent="0.25">
      <c r="A53" s="78" t="s">
        <v>11</v>
      </c>
      <c r="B53" s="78" t="s">
        <v>42</v>
      </c>
      <c r="C53" s="78"/>
      <c r="D53" s="78"/>
      <c r="E53" s="187" t="s">
        <v>43</v>
      </c>
      <c r="F53" s="187"/>
      <c r="G53" s="187"/>
      <c r="H53" s="187"/>
      <c r="I53" s="187"/>
      <c r="J53" s="46"/>
    </row>
    <row r="54" spans="1:10" s="13" customFormat="1" ht="24.75" customHeight="1" x14ac:dyDescent="0.25">
      <c r="A54" s="75" t="s">
        <v>11</v>
      </c>
      <c r="B54" s="75" t="s">
        <v>42</v>
      </c>
      <c r="C54" s="75" t="s">
        <v>59</v>
      </c>
      <c r="D54" s="75"/>
      <c r="E54" s="77" t="s">
        <v>267</v>
      </c>
      <c r="F54" s="23"/>
      <c r="G54" s="23"/>
      <c r="H54" s="77"/>
      <c r="I54" s="42"/>
      <c r="J54" s="41"/>
    </row>
    <row r="55" spans="1:10" s="13" customFormat="1" ht="56.25" x14ac:dyDescent="0.25">
      <c r="A55" s="75" t="s">
        <v>11</v>
      </c>
      <c r="B55" s="75" t="s">
        <v>42</v>
      </c>
      <c r="C55" s="75" t="s">
        <v>59</v>
      </c>
      <c r="D55" s="75" t="s">
        <v>59</v>
      </c>
      <c r="E55" s="91" t="s">
        <v>269</v>
      </c>
      <c r="F55" s="23" t="s">
        <v>259</v>
      </c>
      <c r="G55" s="23" t="s">
        <v>310</v>
      </c>
      <c r="H55" s="77" t="s">
        <v>274</v>
      </c>
      <c r="I55" s="42" t="s">
        <v>131</v>
      </c>
      <c r="J55" s="41"/>
    </row>
    <row r="56" spans="1:10" s="13" customFormat="1" ht="56.25" x14ac:dyDescent="0.25">
      <c r="A56" s="75" t="s">
        <v>11</v>
      </c>
      <c r="B56" s="75" t="s">
        <v>42</v>
      </c>
      <c r="C56" s="75" t="s">
        <v>59</v>
      </c>
      <c r="D56" s="75" t="s">
        <v>64</v>
      </c>
      <c r="E56" s="77" t="s">
        <v>268</v>
      </c>
      <c r="F56" s="23" t="s">
        <v>259</v>
      </c>
      <c r="G56" s="23" t="s">
        <v>309</v>
      </c>
      <c r="H56" s="77" t="s">
        <v>274</v>
      </c>
      <c r="I56" s="42" t="s">
        <v>131</v>
      </c>
      <c r="J56" s="41"/>
    </row>
    <row r="57" spans="1:10" s="13" customFormat="1" ht="56.25" x14ac:dyDescent="0.25">
      <c r="A57" s="75" t="s">
        <v>11</v>
      </c>
      <c r="B57" s="75" t="s">
        <v>42</v>
      </c>
      <c r="C57" s="75" t="s">
        <v>64</v>
      </c>
      <c r="D57" s="75"/>
      <c r="E57" s="91" t="s">
        <v>132</v>
      </c>
      <c r="F57" s="23" t="s">
        <v>259</v>
      </c>
      <c r="G57" s="23" t="s">
        <v>309</v>
      </c>
      <c r="H57" s="77" t="s">
        <v>133</v>
      </c>
      <c r="I57" s="42" t="s">
        <v>134</v>
      </c>
      <c r="J57" s="41"/>
    </row>
    <row r="58" spans="1:10" s="13" customFormat="1" ht="146.25" x14ac:dyDescent="0.25">
      <c r="A58" s="75" t="s">
        <v>11</v>
      </c>
      <c r="B58" s="75" t="s">
        <v>42</v>
      </c>
      <c r="C58" s="75" t="s">
        <v>11</v>
      </c>
      <c r="D58" s="48"/>
      <c r="E58" s="91" t="s">
        <v>135</v>
      </c>
      <c r="F58" s="23" t="s">
        <v>259</v>
      </c>
      <c r="G58" s="23" t="s">
        <v>300</v>
      </c>
      <c r="H58" s="77" t="s">
        <v>299</v>
      </c>
      <c r="I58" s="42" t="s">
        <v>136</v>
      </c>
      <c r="J58" s="41"/>
    </row>
    <row r="59" spans="1:10" s="13" customFormat="1" ht="191.25" x14ac:dyDescent="0.25">
      <c r="A59" s="75" t="s">
        <v>11</v>
      </c>
      <c r="B59" s="75" t="s">
        <v>42</v>
      </c>
      <c r="C59" s="75" t="s">
        <v>73</v>
      </c>
      <c r="D59" s="48"/>
      <c r="E59" s="91" t="s">
        <v>270</v>
      </c>
      <c r="F59" s="23" t="s">
        <v>259</v>
      </c>
      <c r="G59" s="23" t="s">
        <v>301</v>
      </c>
      <c r="H59" s="77" t="s">
        <v>260</v>
      </c>
      <c r="I59" s="42" t="s">
        <v>137</v>
      </c>
      <c r="J59" s="41"/>
    </row>
    <row r="60" spans="1:10" s="13" customFormat="1" ht="45" x14ac:dyDescent="0.25">
      <c r="A60" s="75" t="s">
        <v>11</v>
      </c>
      <c r="B60" s="75" t="s">
        <v>42</v>
      </c>
      <c r="C60" s="75" t="s">
        <v>81</v>
      </c>
      <c r="D60" s="48"/>
      <c r="E60" s="77" t="s">
        <v>138</v>
      </c>
      <c r="F60" s="23" t="s">
        <v>259</v>
      </c>
      <c r="G60" s="23" t="s">
        <v>309</v>
      </c>
      <c r="H60" s="77" t="s">
        <v>139</v>
      </c>
      <c r="I60" s="42" t="s">
        <v>140</v>
      </c>
      <c r="J60" s="41"/>
    </row>
    <row r="61" spans="1:10" s="13" customFormat="1" ht="33.75" x14ac:dyDescent="0.25">
      <c r="A61" s="75" t="s">
        <v>11</v>
      </c>
      <c r="B61" s="75" t="s">
        <v>42</v>
      </c>
      <c r="C61" s="75" t="s">
        <v>84</v>
      </c>
      <c r="D61" s="49"/>
      <c r="E61" s="77" t="s">
        <v>141</v>
      </c>
      <c r="F61" s="23" t="s">
        <v>259</v>
      </c>
      <c r="G61" s="23" t="s">
        <v>309</v>
      </c>
      <c r="H61" s="77" t="s">
        <v>142</v>
      </c>
      <c r="I61" s="42" t="s">
        <v>143</v>
      </c>
      <c r="J61" s="41"/>
    </row>
    <row r="62" spans="1:10" s="13" customFormat="1" ht="33.75" x14ac:dyDescent="0.25">
      <c r="A62" s="75" t="s">
        <v>11</v>
      </c>
      <c r="B62" s="75" t="s">
        <v>42</v>
      </c>
      <c r="C62" s="75" t="s">
        <v>88</v>
      </c>
      <c r="D62" s="50"/>
      <c r="E62" s="77" t="s">
        <v>144</v>
      </c>
      <c r="F62" s="23"/>
      <c r="G62" s="23"/>
      <c r="H62" s="77"/>
      <c r="I62" s="42"/>
      <c r="J62" s="41"/>
    </row>
    <row r="63" spans="1:10" s="13" customFormat="1" ht="67.5" customHeight="1" x14ac:dyDescent="0.25">
      <c r="A63" s="75" t="s">
        <v>11</v>
      </c>
      <c r="B63" s="75" t="s">
        <v>42</v>
      </c>
      <c r="C63" s="75" t="s">
        <v>88</v>
      </c>
      <c r="D63" s="75" t="s">
        <v>59</v>
      </c>
      <c r="E63" s="51" t="s">
        <v>145</v>
      </c>
      <c r="F63" s="23" t="s">
        <v>259</v>
      </c>
      <c r="G63" s="23" t="s">
        <v>309</v>
      </c>
      <c r="H63" s="77" t="s">
        <v>146</v>
      </c>
      <c r="I63" s="42" t="s">
        <v>147</v>
      </c>
      <c r="J63" s="41"/>
    </row>
    <row r="64" spans="1:10" s="13" customFormat="1" ht="33.75" x14ac:dyDescent="0.25">
      <c r="A64" s="75" t="s">
        <v>11</v>
      </c>
      <c r="B64" s="75" t="s">
        <v>42</v>
      </c>
      <c r="C64" s="75" t="s">
        <v>88</v>
      </c>
      <c r="D64" s="75" t="s">
        <v>64</v>
      </c>
      <c r="E64" s="51" t="s">
        <v>148</v>
      </c>
      <c r="F64" s="23" t="s">
        <v>259</v>
      </c>
      <c r="G64" s="23" t="s">
        <v>309</v>
      </c>
      <c r="H64" s="77" t="s">
        <v>149</v>
      </c>
      <c r="I64" s="42" t="s">
        <v>147</v>
      </c>
      <c r="J64" s="41"/>
    </row>
    <row r="65" spans="1:10" s="13" customFormat="1" ht="33.75" x14ac:dyDescent="0.25">
      <c r="A65" s="75" t="s">
        <v>11</v>
      </c>
      <c r="B65" s="75" t="s">
        <v>42</v>
      </c>
      <c r="C65" s="75" t="s">
        <v>88</v>
      </c>
      <c r="D65" s="75" t="s">
        <v>11</v>
      </c>
      <c r="E65" s="51" t="s">
        <v>150</v>
      </c>
      <c r="F65" s="23" t="s">
        <v>259</v>
      </c>
      <c r="G65" s="23" t="s">
        <v>309</v>
      </c>
      <c r="H65" s="77" t="s">
        <v>151</v>
      </c>
      <c r="I65" s="42" t="s">
        <v>147</v>
      </c>
      <c r="J65" s="41"/>
    </row>
    <row r="66" spans="1:10" s="13" customFormat="1" ht="33.75" customHeight="1" x14ac:dyDescent="0.25">
      <c r="A66" s="75" t="s">
        <v>11</v>
      </c>
      <c r="B66" s="75" t="s">
        <v>42</v>
      </c>
      <c r="C66" s="75" t="s">
        <v>97</v>
      </c>
      <c r="D66" s="75"/>
      <c r="E66" s="51" t="s">
        <v>152</v>
      </c>
      <c r="F66" s="23" t="s">
        <v>259</v>
      </c>
      <c r="G66" s="23"/>
      <c r="H66" s="77"/>
      <c r="I66" s="42"/>
      <c r="J66" s="41"/>
    </row>
    <row r="67" spans="1:10" s="13" customFormat="1" ht="33.75" x14ac:dyDescent="0.25">
      <c r="A67" s="75" t="s">
        <v>11</v>
      </c>
      <c r="B67" s="75" t="s">
        <v>42</v>
      </c>
      <c r="C67" s="75" t="s">
        <v>97</v>
      </c>
      <c r="D67" s="75" t="s">
        <v>59</v>
      </c>
      <c r="E67" s="77" t="s">
        <v>153</v>
      </c>
      <c r="F67" s="23" t="s">
        <v>259</v>
      </c>
      <c r="G67" s="23" t="s">
        <v>309</v>
      </c>
      <c r="H67" s="77" t="s">
        <v>154</v>
      </c>
      <c r="I67" s="42" t="s">
        <v>136</v>
      </c>
      <c r="J67" s="41"/>
    </row>
    <row r="68" spans="1:10" s="13" customFormat="1" ht="23.25" customHeight="1" x14ac:dyDescent="0.25">
      <c r="A68" s="75" t="s">
        <v>11</v>
      </c>
      <c r="B68" s="75" t="s">
        <v>42</v>
      </c>
      <c r="C68" s="75" t="s">
        <v>97</v>
      </c>
      <c r="D68" s="75" t="s">
        <v>64</v>
      </c>
      <c r="E68" s="77" t="s">
        <v>155</v>
      </c>
      <c r="F68" s="23" t="s">
        <v>259</v>
      </c>
      <c r="G68" s="23" t="s">
        <v>309</v>
      </c>
      <c r="H68" s="77" t="s">
        <v>154</v>
      </c>
      <c r="I68" s="42" t="s">
        <v>136</v>
      </c>
      <c r="J68" s="41"/>
    </row>
    <row r="69" spans="1:10" s="13" customFormat="1" ht="66.75" customHeight="1" x14ac:dyDescent="0.25">
      <c r="A69" s="75" t="s">
        <v>11</v>
      </c>
      <c r="B69" s="75" t="s">
        <v>42</v>
      </c>
      <c r="C69" s="75" t="s">
        <v>97</v>
      </c>
      <c r="D69" s="75" t="s">
        <v>11</v>
      </c>
      <c r="E69" s="77" t="s">
        <v>242</v>
      </c>
      <c r="F69" s="23" t="s">
        <v>259</v>
      </c>
      <c r="G69" s="23" t="s">
        <v>309</v>
      </c>
      <c r="H69" s="77" t="s">
        <v>277</v>
      </c>
      <c r="I69" s="42" t="s">
        <v>136</v>
      </c>
      <c r="J69" s="41"/>
    </row>
    <row r="70" spans="1:10" s="13" customFormat="1" ht="78.75" x14ac:dyDescent="0.25">
      <c r="A70" s="75" t="s">
        <v>11</v>
      </c>
      <c r="B70" s="75" t="s">
        <v>42</v>
      </c>
      <c r="C70" s="75" t="s">
        <v>97</v>
      </c>
      <c r="D70" s="75" t="s">
        <v>73</v>
      </c>
      <c r="E70" s="77" t="s">
        <v>243</v>
      </c>
      <c r="F70" s="23" t="s">
        <v>259</v>
      </c>
      <c r="G70" s="23" t="s">
        <v>309</v>
      </c>
      <c r="H70" s="77" t="s">
        <v>278</v>
      </c>
      <c r="I70" s="42" t="s">
        <v>136</v>
      </c>
      <c r="J70" s="41"/>
    </row>
    <row r="71" spans="1:10" s="13" customFormat="1" ht="45" x14ac:dyDescent="0.25">
      <c r="A71" s="75" t="s">
        <v>11</v>
      </c>
      <c r="B71" s="75" t="s">
        <v>42</v>
      </c>
      <c r="C71" s="75" t="s">
        <v>101</v>
      </c>
      <c r="D71" s="50"/>
      <c r="E71" s="77" t="s">
        <v>156</v>
      </c>
      <c r="F71" s="23"/>
      <c r="G71" s="23"/>
      <c r="H71" s="77"/>
      <c r="I71" s="42"/>
      <c r="J71" s="41"/>
    </row>
    <row r="72" spans="1:10" s="13" customFormat="1" ht="33.75" x14ac:dyDescent="0.25">
      <c r="A72" s="75" t="s">
        <v>11</v>
      </c>
      <c r="B72" s="75" t="s">
        <v>42</v>
      </c>
      <c r="C72" s="75" t="s">
        <v>101</v>
      </c>
      <c r="D72" s="75" t="s">
        <v>59</v>
      </c>
      <c r="E72" s="51" t="s">
        <v>239</v>
      </c>
      <c r="F72" s="23" t="s">
        <v>259</v>
      </c>
      <c r="G72" s="23" t="s">
        <v>309</v>
      </c>
      <c r="H72" s="77" t="s">
        <v>157</v>
      </c>
      <c r="I72" s="42" t="s">
        <v>140</v>
      </c>
      <c r="J72" s="41"/>
    </row>
    <row r="73" spans="1:10" s="13" customFormat="1" ht="33.75" x14ac:dyDescent="0.25">
      <c r="A73" s="75" t="s">
        <v>11</v>
      </c>
      <c r="B73" s="75" t="s">
        <v>42</v>
      </c>
      <c r="C73" s="75" t="s">
        <v>101</v>
      </c>
      <c r="D73" s="75" t="s">
        <v>64</v>
      </c>
      <c r="E73" s="51" t="s">
        <v>158</v>
      </c>
      <c r="F73" s="23" t="s">
        <v>259</v>
      </c>
      <c r="G73" s="23" t="s">
        <v>309</v>
      </c>
      <c r="H73" s="77" t="s">
        <v>159</v>
      </c>
      <c r="I73" s="42" t="s">
        <v>140</v>
      </c>
      <c r="J73" s="41"/>
    </row>
    <row r="74" spans="1:10" s="13" customFormat="1" ht="33.75" x14ac:dyDescent="0.25">
      <c r="A74" s="75" t="s">
        <v>11</v>
      </c>
      <c r="B74" s="75" t="s">
        <v>42</v>
      </c>
      <c r="C74" s="75" t="s">
        <v>101</v>
      </c>
      <c r="D74" s="75" t="s">
        <v>11</v>
      </c>
      <c r="E74" s="51" t="s">
        <v>240</v>
      </c>
      <c r="F74" s="23" t="s">
        <v>259</v>
      </c>
      <c r="G74" s="23" t="s">
        <v>309</v>
      </c>
      <c r="H74" s="51" t="s">
        <v>160</v>
      </c>
      <c r="I74" s="42" t="s">
        <v>140</v>
      </c>
      <c r="J74" s="41"/>
    </row>
    <row r="75" spans="1:10" s="13" customFormat="1" ht="33.75" x14ac:dyDescent="0.25">
      <c r="A75" s="75" t="s">
        <v>11</v>
      </c>
      <c r="B75" s="75" t="s">
        <v>42</v>
      </c>
      <c r="C75" s="75" t="s">
        <v>101</v>
      </c>
      <c r="D75" s="75" t="s">
        <v>73</v>
      </c>
      <c r="E75" s="51" t="s">
        <v>241</v>
      </c>
      <c r="F75" s="23" t="s">
        <v>259</v>
      </c>
      <c r="G75" s="23" t="s">
        <v>309</v>
      </c>
      <c r="H75" s="77" t="s">
        <v>161</v>
      </c>
      <c r="I75" s="42" t="s">
        <v>140</v>
      </c>
      <c r="J75" s="41"/>
    </row>
    <row r="76" spans="1:10" s="13" customFormat="1" ht="22.5" x14ac:dyDescent="0.25">
      <c r="A76" s="75" t="s">
        <v>11</v>
      </c>
      <c r="B76" s="75" t="s">
        <v>42</v>
      </c>
      <c r="C76" s="75" t="s">
        <v>162</v>
      </c>
      <c r="D76" s="50"/>
      <c r="E76" s="77" t="s">
        <v>163</v>
      </c>
      <c r="F76" s="23"/>
      <c r="G76" s="23"/>
      <c r="H76" s="77"/>
      <c r="I76" s="42"/>
      <c r="J76" s="41"/>
    </row>
    <row r="77" spans="1:10" s="13" customFormat="1" ht="67.5" x14ac:dyDescent="0.25">
      <c r="A77" s="75" t="s">
        <v>11</v>
      </c>
      <c r="B77" s="75" t="s">
        <v>42</v>
      </c>
      <c r="C77" s="75" t="s">
        <v>162</v>
      </c>
      <c r="D77" s="75" t="s">
        <v>59</v>
      </c>
      <c r="E77" s="77" t="s">
        <v>272</v>
      </c>
      <c r="F77" s="23" t="s">
        <v>259</v>
      </c>
      <c r="G77" s="23" t="s">
        <v>309</v>
      </c>
      <c r="H77" s="77" t="s">
        <v>164</v>
      </c>
      <c r="I77" s="42" t="s">
        <v>137</v>
      </c>
      <c r="J77" s="41"/>
    </row>
    <row r="78" spans="1:10" s="13" customFormat="1" ht="67.5" x14ac:dyDescent="0.25">
      <c r="A78" s="75" t="s">
        <v>11</v>
      </c>
      <c r="B78" s="75" t="s">
        <v>42</v>
      </c>
      <c r="C78" s="75" t="s">
        <v>162</v>
      </c>
      <c r="D78" s="75" t="s">
        <v>64</v>
      </c>
      <c r="E78" s="51" t="s">
        <v>244</v>
      </c>
      <c r="F78" s="23" t="s">
        <v>259</v>
      </c>
      <c r="G78" s="23" t="s">
        <v>309</v>
      </c>
      <c r="H78" s="77" t="s">
        <v>165</v>
      </c>
      <c r="I78" s="42" t="s">
        <v>137</v>
      </c>
      <c r="J78" s="41"/>
    </row>
    <row r="79" spans="1:10" s="13" customFormat="1" ht="33.75" x14ac:dyDescent="0.25">
      <c r="A79" s="75" t="s">
        <v>11</v>
      </c>
      <c r="B79" s="75" t="s">
        <v>42</v>
      </c>
      <c r="C79" s="75" t="s">
        <v>31</v>
      </c>
      <c r="D79" s="50"/>
      <c r="E79" s="77" t="s">
        <v>166</v>
      </c>
      <c r="F79" s="23"/>
      <c r="G79" s="23"/>
      <c r="H79" s="77"/>
      <c r="I79" s="42"/>
      <c r="J79" s="41"/>
    </row>
    <row r="80" spans="1:10" s="13" customFormat="1" ht="45" x14ac:dyDescent="0.25">
      <c r="A80" s="75" t="s">
        <v>11</v>
      </c>
      <c r="B80" s="75" t="s">
        <v>42</v>
      </c>
      <c r="C80" s="75" t="s">
        <v>31</v>
      </c>
      <c r="D80" s="75" t="s">
        <v>59</v>
      </c>
      <c r="E80" s="77" t="s">
        <v>167</v>
      </c>
      <c r="F80" s="23" t="s">
        <v>259</v>
      </c>
      <c r="G80" s="23" t="s">
        <v>309</v>
      </c>
      <c r="H80" s="77" t="s">
        <v>168</v>
      </c>
      <c r="I80" s="42" t="s">
        <v>137</v>
      </c>
      <c r="J80" s="41"/>
    </row>
    <row r="81" spans="1:10" s="13" customFormat="1" ht="33.75" x14ac:dyDescent="0.25">
      <c r="A81" s="75" t="s">
        <v>11</v>
      </c>
      <c r="B81" s="75" t="s">
        <v>42</v>
      </c>
      <c r="C81" s="75" t="s">
        <v>31</v>
      </c>
      <c r="D81" s="75" t="s">
        <v>64</v>
      </c>
      <c r="E81" s="51" t="s">
        <v>169</v>
      </c>
      <c r="F81" s="23" t="s">
        <v>259</v>
      </c>
      <c r="G81" s="23" t="s">
        <v>309</v>
      </c>
      <c r="H81" s="77" t="s">
        <v>170</v>
      </c>
      <c r="I81" s="42" t="s">
        <v>137</v>
      </c>
      <c r="J81" s="41"/>
    </row>
    <row r="82" spans="1:10" s="13" customFormat="1" ht="22.5" x14ac:dyDescent="0.25">
      <c r="A82" s="75" t="s">
        <v>11</v>
      </c>
      <c r="B82" s="75" t="s">
        <v>42</v>
      </c>
      <c r="C82" s="75" t="s">
        <v>31</v>
      </c>
      <c r="D82" s="75" t="s">
        <v>11</v>
      </c>
      <c r="E82" s="51" t="s">
        <v>171</v>
      </c>
      <c r="F82" s="23" t="s">
        <v>106</v>
      </c>
      <c r="G82" s="23" t="s">
        <v>309</v>
      </c>
      <c r="H82" s="51" t="s">
        <v>171</v>
      </c>
      <c r="I82" s="42" t="s">
        <v>137</v>
      </c>
      <c r="J82" s="41"/>
    </row>
    <row r="83" spans="1:10" s="13" customFormat="1" ht="90" x14ac:dyDescent="0.25">
      <c r="A83" s="75" t="s">
        <v>11</v>
      </c>
      <c r="B83" s="75" t="s">
        <v>42</v>
      </c>
      <c r="C83" s="75" t="s">
        <v>31</v>
      </c>
      <c r="D83" s="75" t="s">
        <v>73</v>
      </c>
      <c r="E83" s="51" t="s">
        <v>273</v>
      </c>
      <c r="F83" s="23" t="s">
        <v>259</v>
      </c>
      <c r="G83" s="23" t="s">
        <v>309</v>
      </c>
      <c r="H83" s="77" t="s">
        <v>172</v>
      </c>
      <c r="I83" s="42" t="s">
        <v>137</v>
      </c>
      <c r="J83" s="41"/>
    </row>
    <row r="84" spans="1:10" s="13" customFormat="1" ht="33.75" x14ac:dyDescent="0.25">
      <c r="A84" s="75" t="s">
        <v>11</v>
      </c>
      <c r="B84" s="75" t="s">
        <v>42</v>
      </c>
      <c r="C84" s="75" t="s">
        <v>103</v>
      </c>
      <c r="D84" s="48"/>
      <c r="E84" s="77" t="s">
        <v>265</v>
      </c>
      <c r="F84" s="23" t="s">
        <v>259</v>
      </c>
      <c r="G84" s="23" t="s">
        <v>309</v>
      </c>
      <c r="H84" s="77" t="s">
        <v>289</v>
      </c>
      <c r="I84" s="42" t="s">
        <v>290</v>
      </c>
      <c r="J84" s="41"/>
    </row>
    <row r="85" spans="1:10" s="16" customFormat="1" ht="45" x14ac:dyDescent="0.25">
      <c r="A85" s="75" t="s">
        <v>11</v>
      </c>
      <c r="B85" s="75" t="s">
        <v>42</v>
      </c>
      <c r="C85" s="75" t="s">
        <v>219</v>
      </c>
      <c r="D85" s="75"/>
      <c r="E85" s="77" t="s">
        <v>102</v>
      </c>
      <c r="F85" s="23" t="s">
        <v>259</v>
      </c>
      <c r="G85" s="23" t="s">
        <v>309</v>
      </c>
      <c r="H85" s="77" t="s">
        <v>279</v>
      </c>
      <c r="I85" s="42" t="s">
        <v>263</v>
      </c>
      <c r="J85" s="43"/>
    </row>
    <row r="86" spans="1:10" s="13" customFormat="1" x14ac:dyDescent="0.25">
      <c r="J86" s="41"/>
    </row>
    <row r="87" spans="1:10" s="13" customFormat="1" x14ac:dyDescent="0.25">
      <c r="J87" s="41"/>
    </row>
    <row r="88" spans="1:10" s="13" customFormat="1" x14ac:dyDescent="0.25">
      <c r="J88" s="41"/>
    </row>
    <row r="89" spans="1:10" s="13" customFormat="1" x14ac:dyDescent="0.25">
      <c r="J89" s="41"/>
    </row>
    <row r="90" spans="1:10" s="13" customFormat="1" x14ac:dyDescent="0.25">
      <c r="J90" s="41"/>
    </row>
    <row r="91" spans="1:10" s="13" customFormat="1" x14ac:dyDescent="0.25">
      <c r="J91" s="41"/>
    </row>
    <row r="92" spans="1:10" s="13" customFormat="1" x14ac:dyDescent="0.25">
      <c r="J92" s="41"/>
    </row>
    <row r="93" spans="1:10" s="13" customFormat="1" x14ac:dyDescent="0.25">
      <c r="J93" s="41"/>
    </row>
    <row r="94" spans="1:10" s="13" customFormat="1" x14ac:dyDescent="0.25">
      <c r="J94" s="41"/>
    </row>
    <row r="95" spans="1:10" s="13" customFormat="1" x14ac:dyDescent="0.25">
      <c r="J95" s="41"/>
    </row>
    <row r="96" spans="1:10" s="13" customFormat="1" x14ac:dyDescent="0.25">
      <c r="J96" s="41"/>
    </row>
    <row r="97" spans="5:10" s="13" customFormat="1" x14ac:dyDescent="0.25">
      <c r="J97" s="41"/>
    </row>
    <row r="98" spans="5:10" s="13" customFormat="1" x14ac:dyDescent="0.25">
      <c r="J98" s="41"/>
    </row>
    <row r="99" spans="5:10" s="13" customFormat="1" x14ac:dyDescent="0.25">
      <c r="J99" s="41"/>
    </row>
    <row r="100" spans="5:10" s="13" customFormat="1" x14ac:dyDescent="0.25">
      <c r="J100" s="41"/>
    </row>
    <row r="101" spans="5:10" s="13" customFormat="1" x14ac:dyDescent="0.25">
      <c r="J101" s="41"/>
    </row>
    <row r="102" spans="5:10" s="13" customFormat="1" x14ac:dyDescent="0.25">
      <c r="J102" s="41"/>
    </row>
    <row r="103" spans="5:10" x14ac:dyDescent="0.25">
      <c r="E103" s="13"/>
      <c r="F103" s="13"/>
      <c r="G103" s="13"/>
      <c r="H103" s="13"/>
      <c r="I103" s="13"/>
    </row>
    <row r="104" spans="5:10" x14ac:dyDescent="0.25">
      <c r="E104" s="13"/>
      <c r="F104" s="13"/>
      <c r="G104" s="13"/>
      <c r="H104" s="13"/>
      <c r="I104" s="13"/>
    </row>
  </sheetData>
  <mergeCells count="11">
    <mergeCell ref="E9:I9"/>
    <mergeCell ref="E31:I31"/>
    <mergeCell ref="E48:I48"/>
    <mergeCell ref="E53:I53"/>
    <mergeCell ref="A5:I5"/>
    <mergeCell ref="A7:D7"/>
    <mergeCell ref="E7:E8"/>
    <mergeCell ref="F7:F8"/>
    <mergeCell ref="G7:G8"/>
    <mergeCell ref="H7:H8"/>
    <mergeCell ref="I7:I8"/>
  </mergeCells>
  <hyperlinks>
    <hyperlink ref="E25" r:id="rId1" display="http://sarapulrayon.udmurt.ru/"/>
  </hyperlinks>
  <pageMargins left="0.59055118110236227" right="0.19685039370078741" top="0.78740157480314965" bottom="0.19685039370078741" header="0.31496062992125984" footer="0.31496062992125984"/>
  <pageSetup paperSize="9" scale="85" fitToHeight="0" orientation="landscape" r:id="rId2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A4" zoomScaleNormal="100" zoomScaleSheetLayoutView="100" workbookViewId="0">
      <selection activeCell="E8" sqref="E8:J8"/>
    </sheetView>
  </sheetViews>
  <sheetFormatPr defaultRowHeight="15" x14ac:dyDescent="0.25"/>
  <cols>
    <col min="1" max="2" width="4.5703125" customWidth="1"/>
    <col min="3" max="3" width="22.5703125" customWidth="1"/>
    <col min="4" max="4" width="17.5703125" customWidth="1"/>
    <col min="5" max="9" width="10.5703125" customWidth="1"/>
    <col min="10" max="10" width="14.140625" customWidth="1"/>
    <col min="11" max="11" width="24.28515625" customWidth="1"/>
  </cols>
  <sheetData>
    <row r="1" spans="1:11" s="31" customFormat="1" ht="14.1" customHeight="1" x14ac:dyDescent="0.2">
      <c r="A1" s="2"/>
      <c r="B1" s="2"/>
      <c r="C1" s="2"/>
      <c r="D1" s="2"/>
      <c r="E1" s="2"/>
      <c r="F1" s="2"/>
      <c r="G1" s="2"/>
      <c r="H1" s="2"/>
      <c r="I1" s="2"/>
      <c r="J1" s="3"/>
      <c r="K1" s="115" t="s">
        <v>173</v>
      </c>
    </row>
    <row r="2" spans="1:11" s="31" customFormat="1" ht="14.1" customHeight="1" x14ac:dyDescent="0.2">
      <c r="A2" s="2"/>
      <c r="B2" s="2"/>
      <c r="C2" s="2"/>
      <c r="D2" s="2"/>
      <c r="E2" s="2"/>
      <c r="F2" s="2"/>
      <c r="G2" s="2"/>
      <c r="H2" s="2"/>
      <c r="I2" s="2"/>
      <c r="J2" s="3"/>
      <c r="K2" s="115" t="s">
        <v>1</v>
      </c>
    </row>
    <row r="3" spans="1:11" s="31" customFormat="1" ht="14.1" customHeight="1" x14ac:dyDescent="0.2">
      <c r="A3" s="2"/>
      <c r="B3" s="2"/>
      <c r="C3" s="2"/>
      <c r="D3" s="2"/>
      <c r="E3" s="2"/>
      <c r="F3" s="2"/>
      <c r="G3" s="2"/>
      <c r="H3" s="2"/>
      <c r="I3" s="2"/>
      <c r="J3" s="3"/>
      <c r="K3" s="115" t="s">
        <v>304</v>
      </c>
    </row>
    <row r="4" spans="1:11" s="31" customFormat="1" ht="14.1" customHeight="1" x14ac:dyDescent="0.2">
      <c r="A4" s="2"/>
      <c r="B4" s="2"/>
      <c r="C4" s="2"/>
      <c r="D4" s="2"/>
      <c r="E4" s="2"/>
      <c r="F4" s="2"/>
      <c r="G4" s="2"/>
      <c r="H4" s="2"/>
      <c r="I4" s="2"/>
      <c r="J4" s="52"/>
      <c r="K4" s="52"/>
    </row>
    <row r="5" spans="1:11" s="31" customFormat="1" ht="14.1" customHeight="1" x14ac:dyDescent="0.2">
      <c r="A5" s="2"/>
      <c r="B5" s="2"/>
      <c r="C5" s="35"/>
      <c r="D5" s="35"/>
      <c r="E5" s="35"/>
      <c r="F5" s="35"/>
      <c r="G5" s="35"/>
      <c r="H5" s="35"/>
      <c r="I5" s="35"/>
      <c r="J5" s="35"/>
      <c r="K5" s="116"/>
    </row>
    <row r="6" spans="1:11" s="31" customFormat="1" ht="14.1" customHeight="1" x14ac:dyDescent="0.2">
      <c r="A6" s="192" t="s">
        <v>174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</row>
    <row r="7" spans="1:11" s="31" customFormat="1" ht="14.1" customHeight="1" x14ac:dyDescent="0.2">
      <c r="A7" s="2"/>
      <c r="B7" s="2"/>
      <c r="C7" s="35"/>
      <c r="D7" s="35"/>
      <c r="E7" s="35"/>
      <c r="F7" s="35"/>
      <c r="G7" s="35"/>
      <c r="H7" s="35"/>
      <c r="I7" s="35"/>
      <c r="J7" s="35"/>
      <c r="K7" s="116"/>
    </row>
    <row r="8" spans="1:11" ht="12.95" customHeight="1" x14ac:dyDescent="0.25">
      <c r="A8" s="194" t="s">
        <v>3</v>
      </c>
      <c r="B8" s="194"/>
      <c r="C8" s="189" t="s">
        <v>175</v>
      </c>
      <c r="D8" s="189" t="s">
        <v>176</v>
      </c>
      <c r="E8" s="189" t="s">
        <v>177</v>
      </c>
      <c r="F8" s="189"/>
      <c r="G8" s="189"/>
      <c r="H8" s="189"/>
      <c r="I8" s="189"/>
      <c r="J8" s="189"/>
      <c r="K8" s="117"/>
    </row>
    <row r="9" spans="1:11" ht="33.75" customHeight="1" x14ac:dyDescent="0.25">
      <c r="A9" s="195"/>
      <c r="B9" s="195"/>
      <c r="C9" s="190" t="s">
        <v>178</v>
      </c>
      <c r="D9" s="190" t="s">
        <v>176</v>
      </c>
      <c r="E9" s="189" t="s">
        <v>185</v>
      </c>
      <c r="F9" s="189" t="s">
        <v>220</v>
      </c>
      <c r="G9" s="189" t="s">
        <v>220</v>
      </c>
      <c r="H9" s="189" t="s">
        <v>225</v>
      </c>
      <c r="I9" s="189" t="s">
        <v>226</v>
      </c>
      <c r="J9" s="189" t="s">
        <v>227</v>
      </c>
      <c r="K9" s="189" t="s">
        <v>305</v>
      </c>
    </row>
    <row r="10" spans="1:11" ht="18" customHeight="1" x14ac:dyDescent="0.25">
      <c r="A10" s="5" t="s">
        <v>7</v>
      </c>
      <c r="B10" s="5" t="s">
        <v>8</v>
      </c>
      <c r="C10" s="190"/>
      <c r="D10" s="190"/>
      <c r="E10" s="190"/>
      <c r="F10" s="190"/>
      <c r="G10" s="190"/>
      <c r="H10" s="190"/>
      <c r="I10" s="190"/>
      <c r="J10" s="190"/>
      <c r="K10" s="190"/>
    </row>
    <row r="11" spans="1:11" ht="17.25" customHeight="1" x14ac:dyDescent="0.25">
      <c r="A11" s="9" t="s">
        <v>11</v>
      </c>
      <c r="B11" s="9" t="s">
        <v>12</v>
      </c>
      <c r="C11" s="191" t="s">
        <v>43</v>
      </c>
      <c r="D11" s="191"/>
      <c r="E11" s="191"/>
      <c r="F11" s="191"/>
      <c r="G11" s="191"/>
      <c r="H11" s="191"/>
      <c r="I11" s="191"/>
      <c r="J11" s="191"/>
      <c r="K11" s="191"/>
    </row>
    <row r="12" spans="1:11" ht="69.75" customHeight="1" x14ac:dyDescent="0.25">
      <c r="A12" s="9" t="s">
        <v>11</v>
      </c>
      <c r="B12" s="9" t="s">
        <v>12</v>
      </c>
      <c r="C12" s="10" t="s">
        <v>230</v>
      </c>
      <c r="D12" s="23" t="s">
        <v>231</v>
      </c>
      <c r="E12" s="86">
        <f>287.7+32.1+37.8+294.5</f>
        <v>652.1</v>
      </c>
      <c r="F12" s="86">
        <v>736.4</v>
      </c>
      <c r="G12" s="86">
        <v>765.8</v>
      </c>
      <c r="H12" s="86">
        <v>796.5</v>
      </c>
      <c r="I12" s="86">
        <v>796.5</v>
      </c>
      <c r="J12" s="86">
        <v>796.5</v>
      </c>
      <c r="K12" s="86">
        <v>796.5</v>
      </c>
    </row>
  </sheetData>
  <mergeCells count="13">
    <mergeCell ref="C11:K11"/>
    <mergeCell ref="A6:K6"/>
    <mergeCell ref="A8:B9"/>
    <mergeCell ref="C8:C10"/>
    <mergeCell ref="D8:D10"/>
    <mergeCell ref="E8:J8"/>
    <mergeCell ref="E9:E10"/>
    <mergeCell ref="F9:F10"/>
    <mergeCell ref="G9:G10"/>
    <mergeCell ref="H9:H10"/>
    <mergeCell ref="I9:I10"/>
    <mergeCell ref="J9:J10"/>
    <mergeCell ref="K9:K10"/>
  </mergeCells>
  <pageMargins left="0.59055118110236227" right="0.59055118110236227" top="0.78740157480314965" bottom="0.78740157480314965" header="0.31496062992125984" footer="0.31496062992125984"/>
  <pageSetup paperSize="9" scale="95" orientation="landscape" horizontalDpi="180" verticalDpi="18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6"/>
  <sheetViews>
    <sheetView view="pageBreakPreview" topLeftCell="A4" zoomScale="110" zoomScaleNormal="100" zoomScaleSheetLayoutView="110" workbookViewId="0">
      <selection activeCell="K8" sqref="K8:K9"/>
    </sheetView>
  </sheetViews>
  <sheetFormatPr defaultRowHeight="15" x14ac:dyDescent="0.25"/>
  <cols>
    <col min="1" max="1" width="5.140625" customWidth="1"/>
    <col min="2" max="2" width="4.140625" customWidth="1"/>
    <col min="3" max="3" width="5.42578125" customWidth="1"/>
    <col min="4" max="4" width="22.42578125" customWidth="1"/>
    <col min="5" max="5" width="38.85546875" customWidth="1"/>
    <col min="6" max="6" width="9.42578125" customWidth="1"/>
    <col min="7" max="12" width="10.5703125" customWidth="1"/>
  </cols>
  <sheetData>
    <row r="1" spans="1:12" s="31" customFormat="1" ht="14.1" customHeight="1" x14ac:dyDescent="0.2">
      <c r="A1" s="2"/>
      <c r="B1" s="2"/>
      <c r="C1" s="2"/>
      <c r="D1" s="2"/>
      <c r="E1" s="2"/>
      <c r="F1" s="2"/>
      <c r="G1" s="2"/>
      <c r="H1" s="2"/>
      <c r="I1" s="3" t="s">
        <v>179</v>
      </c>
    </row>
    <row r="2" spans="1:12" s="31" customFormat="1" ht="14.1" customHeight="1" x14ac:dyDescent="0.2">
      <c r="A2" s="2"/>
      <c r="B2" s="2"/>
      <c r="C2" s="2"/>
      <c r="D2" s="2"/>
      <c r="E2" s="2"/>
      <c r="F2" s="2"/>
      <c r="G2" s="2"/>
      <c r="H2" s="2"/>
      <c r="I2" s="3" t="s">
        <v>1</v>
      </c>
    </row>
    <row r="3" spans="1:12" s="31" customFormat="1" ht="14.1" customHeight="1" x14ac:dyDescent="0.2">
      <c r="A3" s="2"/>
      <c r="B3" s="2"/>
      <c r="C3" s="2"/>
      <c r="D3" s="2"/>
      <c r="E3" s="2"/>
      <c r="F3" s="2"/>
      <c r="G3" s="2"/>
      <c r="H3" s="2"/>
      <c r="I3" s="53" t="s">
        <v>306</v>
      </c>
    </row>
    <row r="4" spans="1:12" s="31" customFormat="1" ht="14.1" customHeight="1" x14ac:dyDescent="0.2">
      <c r="A4" s="2"/>
      <c r="B4" s="2"/>
      <c r="C4" s="2"/>
      <c r="D4" s="2"/>
      <c r="E4" s="2"/>
      <c r="F4" s="2"/>
      <c r="G4" s="81"/>
      <c r="H4" s="81"/>
      <c r="I4" s="82"/>
    </row>
    <row r="5" spans="1:12" s="31" customFormat="1" ht="14.1" customHeight="1" x14ac:dyDescent="0.2">
      <c r="A5" s="2"/>
      <c r="B5" s="2"/>
      <c r="C5" s="2"/>
      <c r="D5" s="35"/>
      <c r="E5" s="35"/>
      <c r="F5" s="35"/>
      <c r="G5" s="84"/>
      <c r="H5" s="84"/>
      <c r="I5" s="35"/>
      <c r="J5" s="35"/>
      <c r="K5" s="35"/>
      <c r="L5" s="116"/>
    </row>
    <row r="6" spans="1:12" s="31" customFormat="1" ht="14.1" customHeight="1" x14ac:dyDescent="0.2">
      <c r="A6" s="208" t="s">
        <v>180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</row>
    <row r="7" spans="1:12" s="31" customFormat="1" ht="14.1" customHeight="1" x14ac:dyDescent="0.2">
      <c r="A7" s="2"/>
      <c r="B7" s="2"/>
      <c r="C7" s="2"/>
      <c r="D7" s="35"/>
      <c r="E7" s="35"/>
      <c r="F7" s="35"/>
      <c r="G7" s="83"/>
      <c r="H7" s="83"/>
      <c r="I7" s="35"/>
      <c r="J7" s="35"/>
      <c r="K7" s="35"/>
      <c r="L7" s="116"/>
    </row>
    <row r="8" spans="1:12" ht="47.25" customHeight="1" x14ac:dyDescent="0.25">
      <c r="A8" s="194" t="s">
        <v>3</v>
      </c>
      <c r="B8" s="194"/>
      <c r="C8" s="209" t="s">
        <v>181</v>
      </c>
      <c r="D8" s="189" t="s">
        <v>182</v>
      </c>
      <c r="E8" s="189" t="s">
        <v>183</v>
      </c>
      <c r="F8" s="189" t="s">
        <v>184</v>
      </c>
      <c r="G8" s="189" t="s">
        <v>185</v>
      </c>
      <c r="H8" s="189" t="s">
        <v>220</v>
      </c>
      <c r="I8" s="189" t="s">
        <v>225</v>
      </c>
      <c r="J8" s="189" t="s">
        <v>226</v>
      </c>
      <c r="K8" s="189" t="s">
        <v>227</v>
      </c>
      <c r="L8" s="189" t="s">
        <v>305</v>
      </c>
    </row>
    <row r="9" spans="1:12" ht="14.1" customHeight="1" x14ac:dyDescent="0.25">
      <c r="A9" s="5" t="s">
        <v>7</v>
      </c>
      <c r="B9" s="5" t="s">
        <v>8</v>
      </c>
      <c r="C9" s="210"/>
      <c r="D9" s="190" t="s">
        <v>178</v>
      </c>
      <c r="E9" s="190" t="s">
        <v>176</v>
      </c>
      <c r="F9" s="190"/>
      <c r="G9" s="190"/>
      <c r="H9" s="190"/>
      <c r="I9" s="190"/>
      <c r="J9" s="190"/>
      <c r="K9" s="190"/>
      <c r="L9" s="190"/>
    </row>
    <row r="10" spans="1:12" s="57" customFormat="1" ht="16.5" customHeight="1" x14ac:dyDescent="0.25">
      <c r="A10" s="7" t="s">
        <v>11</v>
      </c>
      <c r="B10" s="54">
        <v>1</v>
      </c>
      <c r="C10" s="55"/>
      <c r="D10" s="191" t="s">
        <v>13</v>
      </c>
      <c r="E10" s="191"/>
      <c r="F10" s="191"/>
      <c r="G10" s="191"/>
      <c r="H10" s="191"/>
      <c r="I10" s="191"/>
      <c r="J10" s="191"/>
      <c r="K10" s="191"/>
    </row>
    <row r="11" spans="1:12" s="58" customFormat="1" ht="17.25" customHeight="1" x14ac:dyDescent="0.25">
      <c r="A11" s="196" t="s">
        <v>11</v>
      </c>
      <c r="B11" s="196" t="s">
        <v>12</v>
      </c>
      <c r="C11" s="199" t="s">
        <v>186</v>
      </c>
      <c r="D11" s="201" t="s">
        <v>187</v>
      </c>
      <c r="E11" s="107" t="s">
        <v>188</v>
      </c>
      <c r="F11" s="108" t="s">
        <v>189</v>
      </c>
      <c r="G11" s="67">
        <v>130290</v>
      </c>
      <c r="H11" s="67">
        <v>135000</v>
      </c>
      <c r="I11" s="67">
        <v>135000</v>
      </c>
      <c r="J11" s="67">
        <v>136000</v>
      </c>
      <c r="K11" s="67">
        <v>137360</v>
      </c>
      <c r="L11" s="67">
        <v>137360</v>
      </c>
    </row>
    <row r="12" spans="1:12" s="59" customFormat="1" ht="29.45" customHeight="1" x14ac:dyDescent="0.25">
      <c r="A12" s="211"/>
      <c r="B12" s="211"/>
      <c r="C12" s="212"/>
      <c r="D12" s="201"/>
      <c r="E12" s="107" t="s">
        <v>190</v>
      </c>
      <c r="F12" s="108" t="s">
        <v>191</v>
      </c>
      <c r="G12" s="65">
        <v>13668.5</v>
      </c>
      <c r="H12" s="65">
        <v>11342.3</v>
      </c>
      <c r="I12" s="65">
        <v>14832.7</v>
      </c>
      <c r="J12" s="65">
        <v>15869.9</v>
      </c>
      <c r="K12" s="65">
        <v>16830</v>
      </c>
      <c r="L12" s="65">
        <v>16830</v>
      </c>
    </row>
    <row r="13" spans="1:12" s="58" customFormat="1" ht="15" customHeight="1" x14ac:dyDescent="0.25">
      <c r="A13" s="196" t="s">
        <v>11</v>
      </c>
      <c r="B13" s="196" t="s">
        <v>12</v>
      </c>
      <c r="C13" s="199" t="s">
        <v>186</v>
      </c>
      <c r="D13" s="197" t="s">
        <v>192</v>
      </c>
      <c r="E13" s="107" t="s">
        <v>193</v>
      </c>
      <c r="F13" s="108" t="s">
        <v>194</v>
      </c>
      <c r="G13" s="67">
        <v>120000</v>
      </c>
      <c r="H13" s="67">
        <v>120000</v>
      </c>
      <c r="I13" s="67">
        <v>120000</v>
      </c>
      <c r="J13" s="67">
        <v>120000</v>
      </c>
      <c r="K13" s="67">
        <v>120000</v>
      </c>
      <c r="L13" s="67">
        <v>120000</v>
      </c>
    </row>
    <row r="14" spans="1:12" s="59" customFormat="1" ht="30" customHeight="1" x14ac:dyDescent="0.25">
      <c r="A14" s="211"/>
      <c r="B14" s="211"/>
      <c r="C14" s="212"/>
      <c r="D14" s="198"/>
      <c r="E14" s="107" t="s">
        <v>190</v>
      </c>
      <c r="F14" s="108" t="s">
        <v>191</v>
      </c>
      <c r="G14" s="65">
        <v>2116.5</v>
      </c>
      <c r="H14" s="65">
        <v>1756.3</v>
      </c>
      <c r="I14" s="65">
        <v>2296.6999999999998</v>
      </c>
      <c r="J14" s="65">
        <v>2457.3000000000002</v>
      </c>
      <c r="K14" s="65">
        <v>2606</v>
      </c>
      <c r="L14" s="65">
        <v>2606</v>
      </c>
    </row>
    <row r="15" spans="1:12" s="59" customFormat="1" ht="15" customHeight="1" x14ac:dyDescent="0.25">
      <c r="A15" s="196" t="s">
        <v>11</v>
      </c>
      <c r="B15" s="196" t="s">
        <v>12</v>
      </c>
      <c r="C15" s="199" t="s">
        <v>186</v>
      </c>
      <c r="D15" s="197" t="s">
        <v>195</v>
      </c>
      <c r="E15" s="107" t="s">
        <v>193</v>
      </c>
      <c r="F15" s="108" t="s">
        <v>194</v>
      </c>
      <c r="G15" s="66">
        <v>1500</v>
      </c>
      <c r="H15" s="66">
        <v>3330</v>
      </c>
      <c r="I15" s="66">
        <v>3000</v>
      </c>
      <c r="J15" s="66">
        <v>2000</v>
      </c>
      <c r="K15" s="66">
        <v>2000</v>
      </c>
      <c r="L15" s="66">
        <v>2000</v>
      </c>
    </row>
    <row r="16" spans="1:12" s="59" customFormat="1" ht="23.25" customHeight="1" x14ac:dyDescent="0.25">
      <c r="A16" s="211"/>
      <c r="B16" s="211"/>
      <c r="C16" s="212"/>
      <c r="D16" s="198"/>
      <c r="E16" s="107" t="s">
        <v>190</v>
      </c>
      <c r="F16" s="108" t="s">
        <v>191</v>
      </c>
      <c r="G16" s="65">
        <v>4631.8</v>
      </c>
      <c r="H16" s="65">
        <v>8528.9</v>
      </c>
      <c r="I16" s="65">
        <v>5026.3</v>
      </c>
      <c r="J16" s="65">
        <v>5377.8</v>
      </c>
      <c r="K16" s="65">
        <v>5703.1</v>
      </c>
      <c r="L16" s="65">
        <v>5703.1</v>
      </c>
    </row>
    <row r="17" spans="1:12" s="58" customFormat="1" x14ac:dyDescent="0.25">
      <c r="A17" s="196" t="s">
        <v>11</v>
      </c>
      <c r="B17" s="196" t="s">
        <v>12</v>
      </c>
      <c r="C17" s="199" t="s">
        <v>186</v>
      </c>
      <c r="D17" s="197" t="s">
        <v>197</v>
      </c>
      <c r="E17" s="107" t="s">
        <v>198</v>
      </c>
      <c r="F17" s="60" t="s">
        <v>196</v>
      </c>
      <c r="G17" s="65">
        <v>7</v>
      </c>
      <c r="H17" s="65">
        <v>7</v>
      </c>
      <c r="I17" s="65">
        <v>7</v>
      </c>
      <c r="J17" s="65">
        <v>7</v>
      </c>
      <c r="K17" s="65">
        <v>7</v>
      </c>
      <c r="L17" s="65">
        <v>7</v>
      </c>
    </row>
    <row r="18" spans="1:12" s="59" customFormat="1" ht="24.75" customHeight="1" x14ac:dyDescent="0.25">
      <c r="A18" s="211"/>
      <c r="B18" s="211"/>
      <c r="C18" s="212"/>
      <c r="D18" s="198"/>
      <c r="E18" s="107" t="s">
        <v>190</v>
      </c>
      <c r="F18" s="108" t="s">
        <v>191</v>
      </c>
      <c r="G18" s="65">
        <v>1745</v>
      </c>
      <c r="H18" s="65">
        <v>1448</v>
      </c>
      <c r="I18" s="65">
        <v>1893.6</v>
      </c>
      <c r="J18" s="65">
        <v>2026.1</v>
      </c>
      <c r="K18" s="65">
        <v>2148.6999999999998</v>
      </c>
      <c r="L18" s="65">
        <v>2148.6999999999998</v>
      </c>
    </row>
    <row r="19" spans="1:12" s="8" customFormat="1" x14ac:dyDescent="0.25">
      <c r="A19" s="7" t="s">
        <v>11</v>
      </c>
      <c r="B19" s="54">
        <v>2</v>
      </c>
      <c r="C19" s="54"/>
      <c r="D19" s="213" t="s">
        <v>25</v>
      </c>
      <c r="E19" s="213"/>
      <c r="F19" s="213"/>
      <c r="G19" s="213"/>
      <c r="H19" s="213"/>
      <c r="I19" s="213"/>
      <c r="J19" s="213"/>
      <c r="K19" s="213"/>
    </row>
    <row r="20" spans="1:12" ht="15" customHeight="1" x14ac:dyDescent="0.25">
      <c r="A20" s="196" t="s">
        <v>11</v>
      </c>
      <c r="B20" s="196" t="s">
        <v>24</v>
      </c>
      <c r="C20" s="196" t="s">
        <v>186</v>
      </c>
      <c r="D20" s="205" t="s">
        <v>199</v>
      </c>
      <c r="E20" s="107" t="s">
        <v>254</v>
      </c>
      <c r="F20" s="108" t="s">
        <v>200</v>
      </c>
      <c r="G20" s="61">
        <v>271</v>
      </c>
      <c r="H20" s="61">
        <v>281</v>
      </c>
      <c r="I20" s="61">
        <v>281</v>
      </c>
      <c r="J20" s="61">
        <v>281</v>
      </c>
      <c r="K20" s="61">
        <v>281</v>
      </c>
      <c r="L20" s="61">
        <v>281</v>
      </c>
    </row>
    <row r="21" spans="1:12" ht="30" customHeight="1" x14ac:dyDescent="0.25">
      <c r="A21" s="200"/>
      <c r="B21" s="200"/>
      <c r="C21" s="200"/>
      <c r="D21" s="207"/>
      <c r="E21" s="107" t="s">
        <v>201</v>
      </c>
      <c r="F21" s="108" t="s">
        <v>191</v>
      </c>
      <c r="G21" s="65">
        <v>11225.7</v>
      </c>
      <c r="H21" s="65">
        <v>13044.5</v>
      </c>
      <c r="I21" s="65">
        <v>22573.7</v>
      </c>
      <c r="J21" s="65">
        <v>23815.1</v>
      </c>
      <c r="K21" s="65">
        <v>24439.1</v>
      </c>
      <c r="L21" s="65">
        <v>24439.1</v>
      </c>
    </row>
    <row r="22" spans="1:12" ht="15" customHeight="1" x14ac:dyDescent="0.25">
      <c r="A22" s="196" t="s">
        <v>11</v>
      </c>
      <c r="B22" s="196" t="s">
        <v>24</v>
      </c>
      <c r="C22" s="196" t="s">
        <v>186</v>
      </c>
      <c r="D22" s="205" t="s">
        <v>202</v>
      </c>
      <c r="E22" s="107" t="s">
        <v>203</v>
      </c>
      <c r="F22" s="108" t="s">
        <v>200</v>
      </c>
      <c r="G22" s="66">
        <v>3760</v>
      </c>
      <c r="H22" s="66">
        <v>3088</v>
      </c>
      <c r="I22" s="66">
        <v>3159</v>
      </c>
      <c r="J22" s="66">
        <v>3835</v>
      </c>
      <c r="K22" s="66">
        <v>3915</v>
      </c>
      <c r="L22" s="66">
        <v>3915</v>
      </c>
    </row>
    <row r="23" spans="1:12" ht="22.5" x14ac:dyDescent="0.25">
      <c r="A23" s="200"/>
      <c r="B23" s="200"/>
      <c r="C23" s="200"/>
      <c r="D23" s="207"/>
      <c r="E23" s="107" t="s">
        <v>204</v>
      </c>
      <c r="F23" s="108" t="s">
        <v>191</v>
      </c>
      <c r="G23" s="65">
        <v>42900.9</v>
      </c>
      <c r="H23" s="65">
        <v>40947.9</v>
      </c>
      <c r="I23" s="65">
        <v>29991.5</v>
      </c>
      <c r="J23" s="65">
        <v>31131.4</v>
      </c>
      <c r="K23" s="65">
        <v>32479</v>
      </c>
      <c r="L23" s="65">
        <v>32479</v>
      </c>
    </row>
    <row r="24" spans="1:12" ht="15" customHeight="1" x14ac:dyDescent="0.25">
      <c r="A24" s="196" t="s">
        <v>11</v>
      </c>
      <c r="B24" s="196" t="s">
        <v>24</v>
      </c>
      <c r="C24" s="196" t="s">
        <v>186</v>
      </c>
      <c r="D24" s="205" t="s">
        <v>205</v>
      </c>
      <c r="E24" s="107" t="s">
        <v>206</v>
      </c>
      <c r="F24" s="108" t="s">
        <v>28</v>
      </c>
      <c r="G24" s="66">
        <v>1050</v>
      </c>
      <c r="H24" s="66">
        <v>1394</v>
      </c>
      <c r="I24" s="66">
        <v>1200</v>
      </c>
      <c r="J24" s="66">
        <v>1200</v>
      </c>
      <c r="K24" s="66">
        <v>1250</v>
      </c>
      <c r="L24" s="66">
        <v>1250</v>
      </c>
    </row>
    <row r="25" spans="1:12" ht="24" customHeight="1" x14ac:dyDescent="0.25">
      <c r="A25" s="200"/>
      <c r="B25" s="200"/>
      <c r="C25" s="200"/>
      <c r="D25" s="207"/>
      <c r="E25" s="107" t="s">
        <v>204</v>
      </c>
      <c r="F25" s="108" t="s">
        <v>191</v>
      </c>
      <c r="G25" s="65">
        <v>1430</v>
      </c>
      <c r="H25" s="65">
        <v>1747.9</v>
      </c>
      <c r="I25" s="65">
        <v>457.7</v>
      </c>
      <c r="J25" s="65">
        <v>465.6</v>
      </c>
      <c r="K25" s="65">
        <v>497.2</v>
      </c>
      <c r="L25" s="65">
        <v>497.2</v>
      </c>
    </row>
    <row r="26" spans="1:12" ht="15" customHeight="1" x14ac:dyDescent="0.25">
      <c r="A26" s="196" t="s">
        <v>11</v>
      </c>
      <c r="B26" s="196" t="s">
        <v>24</v>
      </c>
      <c r="C26" s="196" t="s">
        <v>186</v>
      </c>
      <c r="D26" s="205" t="s">
        <v>222</v>
      </c>
      <c r="E26" s="107" t="s">
        <v>223</v>
      </c>
      <c r="F26" s="108" t="s">
        <v>196</v>
      </c>
      <c r="G26" s="66">
        <v>144</v>
      </c>
      <c r="H26" s="66">
        <v>144</v>
      </c>
      <c r="I26" s="66">
        <v>144</v>
      </c>
      <c r="J26" s="66">
        <v>144</v>
      </c>
      <c r="K26" s="66">
        <v>144</v>
      </c>
      <c r="L26" s="66">
        <v>144</v>
      </c>
    </row>
    <row r="27" spans="1:12" ht="33" customHeight="1" x14ac:dyDescent="0.25">
      <c r="A27" s="200"/>
      <c r="B27" s="200"/>
      <c r="C27" s="200"/>
      <c r="D27" s="207"/>
      <c r="E27" s="107" t="s">
        <v>204</v>
      </c>
      <c r="F27" s="108" t="s">
        <v>191</v>
      </c>
      <c r="G27" s="65">
        <v>3432</v>
      </c>
      <c r="H27" s="65">
        <v>3164.2</v>
      </c>
      <c r="I27" s="65">
        <v>3204.1</v>
      </c>
      <c r="J27" s="65">
        <v>3394</v>
      </c>
      <c r="K27" s="65">
        <v>3480.6</v>
      </c>
      <c r="L27" s="65">
        <v>3480.6</v>
      </c>
    </row>
    <row r="28" spans="1:12" s="13" customFormat="1" x14ac:dyDescent="0.25">
      <c r="A28" s="196" t="s">
        <v>11</v>
      </c>
      <c r="B28" s="196" t="s">
        <v>37</v>
      </c>
      <c r="C28" s="196" t="s">
        <v>186</v>
      </c>
      <c r="D28" s="197" t="s">
        <v>211</v>
      </c>
      <c r="E28" s="107" t="s">
        <v>294</v>
      </c>
      <c r="F28" s="108" t="s">
        <v>18</v>
      </c>
      <c r="G28" s="66"/>
      <c r="H28" s="66"/>
      <c r="I28" s="66">
        <v>15</v>
      </c>
      <c r="J28" s="66">
        <v>15</v>
      </c>
      <c r="K28" s="66">
        <v>15</v>
      </c>
      <c r="L28" s="66">
        <v>15</v>
      </c>
    </row>
    <row r="29" spans="1:12" s="13" customFormat="1" ht="54" customHeight="1" x14ac:dyDescent="0.25">
      <c r="A29" s="196"/>
      <c r="B29" s="196"/>
      <c r="C29" s="196"/>
      <c r="D29" s="198"/>
      <c r="E29" s="107" t="s">
        <v>190</v>
      </c>
      <c r="F29" s="108" t="s">
        <v>191</v>
      </c>
      <c r="G29" s="68"/>
      <c r="H29" s="68"/>
      <c r="I29" s="68">
        <v>1945.3</v>
      </c>
      <c r="J29" s="68">
        <v>2060.6</v>
      </c>
      <c r="K29" s="68">
        <v>2113.1999999999998</v>
      </c>
      <c r="L29" s="68">
        <v>2113.1999999999998</v>
      </c>
    </row>
    <row r="30" spans="1:12" x14ac:dyDescent="0.25">
      <c r="A30" s="196" t="s">
        <v>11</v>
      </c>
      <c r="B30" s="196" t="s">
        <v>24</v>
      </c>
      <c r="C30" s="199" t="s">
        <v>186</v>
      </c>
      <c r="D30" s="205" t="s">
        <v>207</v>
      </c>
      <c r="E30" s="107" t="s">
        <v>40</v>
      </c>
      <c r="F30" s="108" t="s">
        <v>28</v>
      </c>
      <c r="G30" s="65">
        <v>14750</v>
      </c>
      <c r="H30" s="65">
        <v>16466</v>
      </c>
      <c r="I30" s="65">
        <v>16566</v>
      </c>
      <c r="J30" s="65">
        <v>16666</v>
      </c>
      <c r="K30" s="65">
        <v>16766</v>
      </c>
      <c r="L30" s="65">
        <v>16766</v>
      </c>
    </row>
    <row r="31" spans="1:12" ht="22.5" customHeight="1" x14ac:dyDescent="0.25">
      <c r="A31" s="196"/>
      <c r="B31" s="196"/>
      <c r="C31" s="199"/>
      <c r="D31" s="205"/>
      <c r="E31" s="107" t="s">
        <v>190</v>
      </c>
      <c r="F31" s="108" t="s">
        <v>191</v>
      </c>
      <c r="G31" s="65">
        <v>1166.5999999999999</v>
      </c>
      <c r="H31" s="65">
        <v>1194.5</v>
      </c>
      <c r="I31" s="65">
        <v>1262.5</v>
      </c>
      <c r="J31" s="65">
        <v>1327.8</v>
      </c>
      <c r="K31" s="65">
        <v>1387.6</v>
      </c>
      <c r="L31" s="65">
        <v>1387.6</v>
      </c>
    </row>
    <row r="32" spans="1:12" x14ac:dyDescent="0.25">
      <c r="A32" s="196" t="s">
        <v>11</v>
      </c>
      <c r="B32" s="196" t="s">
        <v>24</v>
      </c>
      <c r="C32" s="199" t="s">
        <v>186</v>
      </c>
      <c r="D32" s="205" t="s">
        <v>208</v>
      </c>
      <c r="E32" s="107" t="s">
        <v>255</v>
      </c>
      <c r="F32" s="108" t="s">
        <v>18</v>
      </c>
      <c r="G32" s="65">
        <v>25</v>
      </c>
      <c r="H32" s="65">
        <v>25</v>
      </c>
      <c r="I32" s="65">
        <v>26</v>
      </c>
      <c r="J32" s="65">
        <v>26</v>
      </c>
      <c r="K32" s="65">
        <v>26</v>
      </c>
      <c r="L32" s="65">
        <v>26</v>
      </c>
    </row>
    <row r="33" spans="1:12" ht="24" customHeight="1" x14ac:dyDescent="0.25">
      <c r="A33" s="200"/>
      <c r="B33" s="200"/>
      <c r="C33" s="206"/>
      <c r="D33" s="205"/>
      <c r="E33" s="107" t="s">
        <v>190</v>
      </c>
      <c r="F33" s="108" t="s">
        <v>209</v>
      </c>
      <c r="G33" s="97">
        <v>761.6</v>
      </c>
      <c r="H33" s="97">
        <v>779.8</v>
      </c>
      <c r="I33" s="97">
        <v>824.3</v>
      </c>
      <c r="J33" s="97">
        <v>866.9</v>
      </c>
      <c r="K33" s="97">
        <v>905.9</v>
      </c>
      <c r="L33" s="97">
        <v>905.9</v>
      </c>
    </row>
    <row r="34" spans="1:12" ht="25.5" customHeight="1" x14ac:dyDescent="0.25">
      <c r="A34" s="203" t="s">
        <v>11</v>
      </c>
      <c r="B34" s="203" t="s">
        <v>24</v>
      </c>
      <c r="C34" s="203" t="s">
        <v>186</v>
      </c>
      <c r="D34" s="197" t="s">
        <v>257</v>
      </c>
      <c r="E34" s="107" t="s">
        <v>210</v>
      </c>
      <c r="F34" s="108" t="s">
        <v>18</v>
      </c>
      <c r="G34" s="65">
        <v>13958</v>
      </c>
      <c r="H34" s="65">
        <v>14200</v>
      </c>
      <c r="I34" s="65">
        <v>14330</v>
      </c>
      <c r="J34" s="65">
        <v>14380</v>
      </c>
      <c r="K34" s="65">
        <v>14430</v>
      </c>
      <c r="L34" s="65">
        <v>14430</v>
      </c>
    </row>
    <row r="35" spans="1:12" ht="30.95" customHeight="1" x14ac:dyDescent="0.25">
      <c r="A35" s="204"/>
      <c r="B35" s="204"/>
      <c r="C35" s="204"/>
      <c r="D35" s="198"/>
      <c r="E35" s="107" t="s">
        <v>190</v>
      </c>
      <c r="F35" s="108" t="s">
        <v>209</v>
      </c>
      <c r="G35" s="97">
        <v>482</v>
      </c>
      <c r="H35" s="97">
        <v>493.6</v>
      </c>
      <c r="I35" s="97">
        <v>521.6</v>
      </c>
      <c r="J35" s="97">
        <v>548.70000000000005</v>
      </c>
      <c r="K35" s="97">
        <v>573.4</v>
      </c>
      <c r="L35" s="97">
        <v>573.4</v>
      </c>
    </row>
    <row r="36" spans="1:12" s="62" customFormat="1" x14ac:dyDescent="0.25">
      <c r="A36" s="7" t="s">
        <v>11</v>
      </c>
      <c r="B36" s="54">
        <v>3</v>
      </c>
      <c r="C36" s="54"/>
      <c r="D36" s="213" t="s">
        <v>38</v>
      </c>
      <c r="E36" s="213"/>
      <c r="F36" s="213"/>
      <c r="G36" s="213"/>
      <c r="H36" s="213"/>
      <c r="I36" s="213"/>
      <c r="J36" s="213"/>
      <c r="K36" s="213"/>
    </row>
    <row r="37" spans="1:12" s="13" customFormat="1" x14ac:dyDescent="0.25">
      <c r="A37" s="196" t="s">
        <v>11</v>
      </c>
      <c r="B37" s="196" t="s">
        <v>37</v>
      </c>
      <c r="C37" s="196" t="s">
        <v>186</v>
      </c>
      <c r="D37" s="197" t="s">
        <v>211</v>
      </c>
      <c r="E37" s="107" t="s">
        <v>212</v>
      </c>
      <c r="F37" s="108" t="s">
        <v>18</v>
      </c>
      <c r="G37" s="66">
        <v>14</v>
      </c>
      <c r="H37" s="66"/>
      <c r="I37" s="66"/>
      <c r="J37" s="66"/>
      <c r="K37" s="66"/>
      <c r="L37" s="66"/>
    </row>
    <row r="38" spans="1:12" s="13" customFormat="1" ht="54" customHeight="1" x14ac:dyDescent="0.25">
      <c r="A38" s="196"/>
      <c r="B38" s="196"/>
      <c r="C38" s="196"/>
      <c r="D38" s="198"/>
      <c r="E38" s="107" t="s">
        <v>190</v>
      </c>
      <c r="F38" s="108" t="s">
        <v>191</v>
      </c>
      <c r="G38" s="68">
        <v>4228.2</v>
      </c>
      <c r="H38" s="68"/>
      <c r="I38" s="68"/>
      <c r="J38" s="68"/>
      <c r="K38" s="68"/>
      <c r="L38" s="68"/>
    </row>
    <row r="39" spans="1:12" s="13" customFormat="1" x14ac:dyDescent="0.25">
      <c r="A39" s="196" t="s">
        <v>11</v>
      </c>
      <c r="B39" s="196" t="s">
        <v>37</v>
      </c>
      <c r="C39" s="196" t="s">
        <v>186</v>
      </c>
      <c r="D39" s="201" t="s">
        <v>256</v>
      </c>
      <c r="E39" s="107" t="s">
        <v>224</v>
      </c>
      <c r="F39" s="108" t="s">
        <v>200</v>
      </c>
      <c r="G39" s="66">
        <v>5</v>
      </c>
      <c r="H39" s="66"/>
      <c r="I39" s="66"/>
      <c r="J39" s="66"/>
      <c r="K39" s="66"/>
      <c r="L39" s="66"/>
    </row>
    <row r="40" spans="1:12" s="13" customFormat="1" ht="45.6" customHeight="1" x14ac:dyDescent="0.25">
      <c r="A40" s="200"/>
      <c r="B40" s="200"/>
      <c r="C40" s="200"/>
      <c r="D40" s="202"/>
      <c r="E40" s="107" t="s">
        <v>190</v>
      </c>
      <c r="F40" s="108" t="s">
        <v>191</v>
      </c>
      <c r="G40" s="65">
        <v>746.2</v>
      </c>
      <c r="H40" s="65"/>
      <c r="I40" s="65"/>
      <c r="J40" s="65"/>
      <c r="K40" s="65"/>
      <c r="L40" s="65"/>
    </row>
    <row r="41" spans="1:12" ht="25.5" customHeight="1" x14ac:dyDescent="0.25">
      <c r="A41" s="7" t="s">
        <v>11</v>
      </c>
      <c r="B41" s="54">
        <v>4</v>
      </c>
      <c r="C41" s="55"/>
      <c r="D41" s="187" t="s">
        <v>43</v>
      </c>
      <c r="E41" s="187"/>
      <c r="F41" s="187"/>
      <c r="G41" s="187"/>
      <c r="H41" s="187"/>
      <c r="I41" s="187"/>
      <c r="J41" s="187"/>
      <c r="K41" s="187"/>
    </row>
    <row r="42" spans="1:12" x14ac:dyDescent="0.25">
      <c r="A42" s="196" t="s">
        <v>11</v>
      </c>
      <c r="B42" s="196" t="s">
        <v>42</v>
      </c>
      <c r="C42" s="199" t="s">
        <v>186</v>
      </c>
      <c r="D42" s="197" t="s">
        <v>214</v>
      </c>
      <c r="E42" s="107" t="s">
        <v>215</v>
      </c>
      <c r="F42" s="108" t="s">
        <v>253</v>
      </c>
      <c r="G42" s="68">
        <v>19.779199999999999</v>
      </c>
      <c r="H42" s="68"/>
      <c r="I42" s="68"/>
      <c r="J42" s="68"/>
      <c r="K42" s="68"/>
      <c r="L42" s="68"/>
    </row>
    <row r="43" spans="1:12" ht="33" customHeight="1" x14ac:dyDescent="0.25">
      <c r="A43" s="196"/>
      <c r="B43" s="196"/>
      <c r="C43" s="199"/>
      <c r="D43" s="198"/>
      <c r="E43" s="107" t="s">
        <v>190</v>
      </c>
      <c r="F43" s="108" t="s">
        <v>191</v>
      </c>
      <c r="G43" s="65">
        <v>22752.5</v>
      </c>
      <c r="H43" s="65"/>
      <c r="I43" s="65"/>
      <c r="J43" s="65"/>
      <c r="K43" s="65"/>
      <c r="L43" s="65"/>
    </row>
    <row r="44" spans="1:12" x14ac:dyDescent="0.25">
      <c r="A44" s="196" t="s">
        <v>11</v>
      </c>
      <c r="B44" s="196" t="s">
        <v>42</v>
      </c>
      <c r="C44" s="199" t="s">
        <v>186</v>
      </c>
      <c r="D44" s="197" t="s">
        <v>221</v>
      </c>
      <c r="E44" s="107" t="s">
        <v>213</v>
      </c>
      <c r="F44" s="108" t="s">
        <v>18</v>
      </c>
      <c r="G44" s="65">
        <v>10152</v>
      </c>
      <c r="H44" s="65"/>
      <c r="I44" s="65"/>
      <c r="J44" s="65"/>
      <c r="K44" s="65"/>
      <c r="L44" s="65"/>
    </row>
    <row r="45" spans="1:12" ht="44.1" customHeight="1" x14ac:dyDescent="0.25">
      <c r="A45" s="196"/>
      <c r="B45" s="196"/>
      <c r="C45" s="199"/>
      <c r="D45" s="198"/>
      <c r="E45" s="107" t="s">
        <v>190</v>
      </c>
      <c r="F45" s="108" t="s">
        <v>191</v>
      </c>
      <c r="G45" s="65">
        <v>5086</v>
      </c>
      <c r="H45" s="65"/>
      <c r="I45" s="65"/>
      <c r="J45" s="65"/>
      <c r="K45" s="65"/>
      <c r="L45" s="65"/>
    </row>
    <row r="46" spans="1:12" x14ac:dyDescent="0.25">
      <c r="E46" s="63"/>
      <c r="F46" s="63"/>
      <c r="I46" s="64"/>
    </row>
  </sheetData>
  <mergeCells count="80">
    <mergeCell ref="L8:L9"/>
    <mergeCell ref="A24:A25"/>
    <mergeCell ref="B24:B25"/>
    <mergeCell ref="C24:C25"/>
    <mergeCell ref="D24:D25"/>
    <mergeCell ref="C13:C14"/>
    <mergeCell ref="D13:D14"/>
    <mergeCell ref="D17:D18"/>
    <mergeCell ref="D19:K19"/>
    <mergeCell ref="A20:A21"/>
    <mergeCell ref="B20:B21"/>
    <mergeCell ref="C20:C21"/>
    <mergeCell ref="D20:D21"/>
    <mergeCell ref="A17:A18"/>
    <mergeCell ref="B17:B18"/>
    <mergeCell ref="C17:C18"/>
    <mergeCell ref="A44:A45"/>
    <mergeCell ref="B44:B45"/>
    <mergeCell ref="C44:C45"/>
    <mergeCell ref="D44:D45"/>
    <mergeCell ref="C11:C12"/>
    <mergeCell ref="D11:D12"/>
    <mergeCell ref="A15:A16"/>
    <mergeCell ref="B15:B16"/>
    <mergeCell ref="C15:C16"/>
    <mergeCell ref="D15:D16"/>
    <mergeCell ref="A22:A23"/>
    <mergeCell ref="B22:B23"/>
    <mergeCell ref="C22:C23"/>
    <mergeCell ref="D22:D23"/>
    <mergeCell ref="D36:K36"/>
    <mergeCell ref="A30:A31"/>
    <mergeCell ref="D10:K10"/>
    <mergeCell ref="A13:A14"/>
    <mergeCell ref="B13:B14"/>
    <mergeCell ref="G8:G9"/>
    <mergeCell ref="H8:H9"/>
    <mergeCell ref="A11:A12"/>
    <mergeCell ref="B11:B12"/>
    <mergeCell ref="A6:K6"/>
    <mergeCell ref="A8:B8"/>
    <mergeCell ref="C8:C9"/>
    <mergeCell ref="D8:D9"/>
    <mergeCell ref="E8:E9"/>
    <mergeCell ref="F8:F9"/>
    <mergeCell ref="I8:I9"/>
    <mergeCell ref="J8:J9"/>
    <mergeCell ref="K8:K9"/>
    <mergeCell ref="D34:D35"/>
    <mergeCell ref="C34:C35"/>
    <mergeCell ref="B34:B35"/>
    <mergeCell ref="A34:A35"/>
    <mergeCell ref="A26:A27"/>
    <mergeCell ref="B26:B27"/>
    <mergeCell ref="C30:C31"/>
    <mergeCell ref="D30:D31"/>
    <mergeCell ref="A32:A33"/>
    <mergeCell ref="B32:B33"/>
    <mergeCell ref="C32:C33"/>
    <mergeCell ref="D32:D33"/>
    <mergeCell ref="B30:B31"/>
    <mergeCell ref="C26:C27"/>
    <mergeCell ref="D26:D27"/>
    <mergeCell ref="A28:A29"/>
    <mergeCell ref="B28:B29"/>
    <mergeCell ref="C28:C29"/>
    <mergeCell ref="D28:D29"/>
    <mergeCell ref="B37:B38"/>
    <mergeCell ref="A42:A43"/>
    <mergeCell ref="B42:B43"/>
    <mergeCell ref="C37:C38"/>
    <mergeCell ref="D37:D38"/>
    <mergeCell ref="A37:A38"/>
    <mergeCell ref="C42:C43"/>
    <mergeCell ref="D42:D43"/>
    <mergeCell ref="A39:A40"/>
    <mergeCell ref="B39:B40"/>
    <mergeCell ref="C39:C40"/>
    <mergeCell ref="D39:D40"/>
    <mergeCell ref="D41:K41"/>
  </mergeCells>
  <pageMargins left="0.39370078740157483" right="0.19685039370078741" top="0.78740157480314965" bottom="0.78740157480314965" header="0.31496062992125984" footer="0.31496062992125984"/>
  <pageSetup paperSize="9" scale="83" fitToHeight="0" orientation="landscape" horizontalDpi="180" verticalDpi="18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pane xSplit="10" ySplit="9" topLeftCell="K10" activePane="bottomRight" state="frozen"/>
      <selection pane="topRight" activeCell="K1" sqref="K1"/>
      <selection pane="bottomLeft" activeCell="A10" sqref="A10"/>
      <selection pane="bottomRight" activeCell="F25" sqref="F25:F26"/>
    </sheetView>
  </sheetViews>
  <sheetFormatPr defaultRowHeight="15" x14ac:dyDescent="0.25"/>
  <cols>
    <col min="1" max="1" width="5.42578125" customWidth="1"/>
    <col min="2" max="2" width="5.140625" customWidth="1"/>
    <col min="3" max="3" width="4.42578125" customWidth="1"/>
    <col min="4" max="4" width="4.5703125" customWidth="1"/>
    <col min="5" max="5" width="23" customWidth="1"/>
    <col min="6" max="6" width="24.7109375" customWidth="1"/>
    <col min="7" max="7" width="5.85546875" customWidth="1"/>
    <col min="8" max="8" width="5.42578125" customWidth="1"/>
    <col min="9" max="9" width="5.85546875" customWidth="1"/>
    <col min="10" max="10" width="10.85546875" customWidth="1"/>
  </cols>
  <sheetData>
    <row r="1" spans="1:17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2"/>
      <c r="M1" s="121" t="s">
        <v>312</v>
      </c>
      <c r="N1" s="13"/>
      <c r="O1" s="13"/>
      <c r="P1" s="2"/>
      <c r="Q1" s="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2"/>
      <c r="M2" s="121" t="s">
        <v>1</v>
      </c>
      <c r="N2" s="13"/>
      <c r="O2" s="13"/>
      <c r="P2" s="2"/>
      <c r="Q2" s="2"/>
    </row>
    <row r="3" spans="1:17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2"/>
      <c r="M3" s="121" t="s">
        <v>306</v>
      </c>
      <c r="N3" s="13"/>
      <c r="O3" s="13"/>
      <c r="P3" s="2"/>
      <c r="Q3" s="2"/>
    </row>
    <row r="4" spans="1:17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2"/>
      <c r="M4" s="134"/>
      <c r="N4" s="13"/>
      <c r="O4" s="13"/>
      <c r="P4" s="2"/>
      <c r="Q4" s="2"/>
    </row>
    <row r="5" spans="1:17" x14ac:dyDescent="0.25">
      <c r="A5" s="133"/>
      <c r="B5" s="133"/>
      <c r="C5" s="133"/>
      <c r="D5" s="135"/>
      <c r="E5" s="135"/>
      <c r="F5" s="135"/>
      <c r="G5" s="135"/>
      <c r="H5" s="135"/>
      <c r="I5" s="135"/>
      <c r="J5" s="135"/>
      <c r="K5" s="135"/>
      <c r="L5" s="136"/>
      <c r="M5" s="136"/>
      <c r="N5" s="122"/>
      <c r="O5" s="122"/>
      <c r="P5" s="136"/>
      <c r="Q5" s="136"/>
    </row>
    <row r="6" spans="1:17" x14ac:dyDescent="0.25">
      <c r="A6" s="231" t="s">
        <v>313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137"/>
    </row>
    <row r="7" spans="1:17" x14ac:dyDescent="0.25">
      <c r="A7" s="133"/>
      <c r="B7" s="133"/>
      <c r="C7" s="133"/>
      <c r="D7" s="135"/>
      <c r="E7" s="135"/>
      <c r="F7" s="135"/>
      <c r="G7" s="135"/>
      <c r="H7" s="135"/>
      <c r="I7" s="135"/>
      <c r="J7" s="135"/>
      <c r="K7" s="135"/>
      <c r="L7" s="122"/>
      <c r="M7" s="122"/>
      <c r="N7" s="122"/>
      <c r="O7" s="122"/>
      <c r="P7" s="122"/>
      <c r="Q7" s="122"/>
    </row>
    <row r="8" spans="1:17" ht="35.25" customHeight="1" x14ac:dyDescent="0.25">
      <c r="A8" s="209" t="s">
        <v>3</v>
      </c>
      <c r="B8" s="185"/>
      <c r="C8" s="185"/>
      <c r="D8" s="186"/>
      <c r="E8" s="182" t="s">
        <v>314</v>
      </c>
      <c r="F8" s="182" t="s">
        <v>315</v>
      </c>
      <c r="G8" s="209" t="s">
        <v>316</v>
      </c>
      <c r="H8" s="185"/>
      <c r="I8" s="185"/>
      <c r="J8" s="185"/>
      <c r="K8" s="186"/>
      <c r="L8" s="209" t="s">
        <v>317</v>
      </c>
      <c r="M8" s="185"/>
      <c r="N8" s="185"/>
      <c r="O8" s="185"/>
      <c r="P8" s="185"/>
      <c r="Q8" s="186"/>
    </row>
    <row r="9" spans="1:17" ht="41.25" customHeight="1" x14ac:dyDescent="0.25">
      <c r="A9" s="123" t="s">
        <v>7</v>
      </c>
      <c r="B9" s="123" t="s">
        <v>8</v>
      </c>
      <c r="C9" s="123" t="s">
        <v>57</v>
      </c>
      <c r="D9" s="123" t="s">
        <v>58</v>
      </c>
      <c r="E9" s="184" t="s">
        <v>176</v>
      </c>
      <c r="F9" s="184"/>
      <c r="G9" s="123" t="s">
        <v>181</v>
      </c>
      <c r="H9" s="123" t="s">
        <v>318</v>
      </c>
      <c r="I9" s="123" t="s">
        <v>319</v>
      </c>
      <c r="J9" s="123" t="s">
        <v>320</v>
      </c>
      <c r="K9" s="123" t="s">
        <v>321</v>
      </c>
      <c r="L9" s="123" t="s">
        <v>185</v>
      </c>
      <c r="M9" s="123" t="s">
        <v>220</v>
      </c>
      <c r="N9" s="123" t="s">
        <v>225</v>
      </c>
      <c r="O9" s="123" t="s">
        <v>226</v>
      </c>
      <c r="P9" s="123" t="s">
        <v>227</v>
      </c>
      <c r="Q9" s="123" t="s">
        <v>305</v>
      </c>
    </row>
    <row r="10" spans="1:17" ht="30" customHeight="1" x14ac:dyDescent="0.25">
      <c r="A10" s="214" t="s">
        <v>11</v>
      </c>
      <c r="B10" s="214" t="s">
        <v>322</v>
      </c>
      <c r="C10" s="214"/>
      <c r="D10" s="214"/>
      <c r="E10" s="218" t="s">
        <v>323</v>
      </c>
      <c r="F10" s="138" t="s">
        <v>324</v>
      </c>
      <c r="G10" s="132"/>
      <c r="H10" s="132"/>
      <c r="I10" s="132"/>
      <c r="J10" s="132"/>
      <c r="K10" s="132"/>
      <c r="L10" s="139">
        <f t="shared" ref="L10" si="0">SUM(L12:L12)</f>
        <v>122420.42000000001</v>
      </c>
      <c r="M10" s="139">
        <f>SUM(M11:M12)</f>
        <v>95530.4</v>
      </c>
      <c r="N10" s="139">
        <f t="shared" ref="N10" si="1">SUM(N11:N12)</f>
        <v>96027.400000000009</v>
      </c>
      <c r="O10" s="139">
        <f>SUM(O11:O12)</f>
        <v>93696.7</v>
      </c>
      <c r="P10" s="139">
        <f>SUM(P11:P12)</f>
        <v>98082.1</v>
      </c>
      <c r="Q10" s="139">
        <f>SUM(Q11:Q12)</f>
        <v>98082.1</v>
      </c>
    </row>
    <row r="11" spans="1:17" ht="55.5" customHeight="1" x14ac:dyDescent="0.25">
      <c r="A11" s="227"/>
      <c r="B11" s="227"/>
      <c r="C11" s="227"/>
      <c r="D11" s="227"/>
      <c r="E11" s="228"/>
      <c r="F11" s="138" t="s">
        <v>325</v>
      </c>
      <c r="G11" s="96" t="s">
        <v>326</v>
      </c>
      <c r="H11" s="132"/>
      <c r="I11" s="132"/>
      <c r="J11" s="132"/>
      <c r="K11" s="132"/>
      <c r="L11" s="139">
        <f>L47+L48</f>
        <v>0</v>
      </c>
      <c r="M11" s="139">
        <f>M23</f>
        <v>3199.7999999999997</v>
      </c>
      <c r="N11" s="139">
        <f t="shared" ref="N11:Q11" si="2">N23</f>
        <v>3.4</v>
      </c>
      <c r="O11" s="139">
        <f t="shared" si="2"/>
        <v>0</v>
      </c>
      <c r="P11" s="139">
        <f t="shared" si="2"/>
        <v>0</v>
      </c>
      <c r="Q11" s="139">
        <f t="shared" si="2"/>
        <v>0</v>
      </c>
    </row>
    <row r="12" spans="1:17" ht="71.25" customHeight="1" x14ac:dyDescent="0.25">
      <c r="A12" s="215"/>
      <c r="B12" s="215"/>
      <c r="C12" s="215"/>
      <c r="D12" s="215"/>
      <c r="E12" s="219"/>
      <c r="F12" s="138" t="s">
        <v>327</v>
      </c>
      <c r="G12" s="96" t="s">
        <v>186</v>
      </c>
      <c r="H12" s="132"/>
      <c r="I12" s="132"/>
      <c r="J12" s="132"/>
      <c r="K12" s="132"/>
      <c r="L12" s="139">
        <f>L13+L22+L53+L49</f>
        <v>122420.42000000001</v>
      </c>
      <c r="M12" s="139">
        <f>M13+M24+M53+M49</f>
        <v>92330.599999999991</v>
      </c>
      <c r="N12" s="139">
        <f>N13+N24+N53+N49</f>
        <v>96024.000000000015</v>
      </c>
      <c r="O12" s="139">
        <f>O13+O24+O53+O49</f>
        <v>93696.7</v>
      </c>
      <c r="P12" s="139">
        <f>P13+P24+P53+P49</f>
        <v>98082.1</v>
      </c>
      <c r="Q12" s="139">
        <f>Q13+Q24+Q53+Q49</f>
        <v>98082.1</v>
      </c>
    </row>
    <row r="13" spans="1:17" ht="15" customHeight="1" x14ac:dyDescent="0.25">
      <c r="A13" s="214" t="s">
        <v>11</v>
      </c>
      <c r="B13" s="214" t="s">
        <v>12</v>
      </c>
      <c r="C13" s="214"/>
      <c r="D13" s="214"/>
      <c r="E13" s="218" t="s">
        <v>13</v>
      </c>
      <c r="F13" s="138" t="s">
        <v>324</v>
      </c>
      <c r="G13" s="132"/>
      <c r="H13" s="132"/>
      <c r="I13" s="132"/>
      <c r="J13" s="132"/>
      <c r="K13" s="132"/>
      <c r="L13" s="139">
        <f>L14</f>
        <v>21478.719999999998</v>
      </c>
      <c r="M13" s="139">
        <f t="shared" ref="M13:Q13" si="3">M14</f>
        <v>23211.599999999999</v>
      </c>
      <c r="N13" s="139">
        <f t="shared" si="3"/>
        <v>24217.600000000002</v>
      </c>
      <c r="O13" s="139">
        <f t="shared" si="3"/>
        <v>25850.3</v>
      </c>
      <c r="P13" s="139">
        <f t="shared" si="3"/>
        <v>27287.8</v>
      </c>
      <c r="Q13" s="139">
        <f t="shared" si="3"/>
        <v>27287.8</v>
      </c>
    </row>
    <row r="14" spans="1:17" ht="68.25" customHeight="1" x14ac:dyDescent="0.25">
      <c r="A14" s="215"/>
      <c r="B14" s="215"/>
      <c r="C14" s="215"/>
      <c r="D14" s="215"/>
      <c r="E14" s="219"/>
      <c r="F14" s="130" t="s">
        <v>327</v>
      </c>
      <c r="G14" s="125" t="s">
        <v>186</v>
      </c>
      <c r="H14" s="131"/>
      <c r="I14" s="131"/>
      <c r="J14" s="131"/>
      <c r="K14" s="131"/>
      <c r="L14" s="65">
        <f>SUM(L15:L16)</f>
        <v>21478.719999999998</v>
      </c>
      <c r="M14" s="65">
        <f>M15+M16+M18+M19+M21</f>
        <v>23211.599999999999</v>
      </c>
      <c r="N14" s="65">
        <f>SUM(N15:N21)</f>
        <v>24217.600000000002</v>
      </c>
      <c r="O14" s="65">
        <f t="shared" ref="O14:Q14" si="4">SUM(O15:O21)</f>
        <v>25850.3</v>
      </c>
      <c r="P14" s="65">
        <f t="shared" si="4"/>
        <v>27287.8</v>
      </c>
      <c r="Q14" s="65">
        <f t="shared" si="4"/>
        <v>27287.8</v>
      </c>
    </row>
    <row r="15" spans="1:17" ht="258.75" customHeight="1" x14ac:dyDescent="0.25">
      <c r="A15" s="128" t="s">
        <v>11</v>
      </c>
      <c r="B15" s="128" t="s">
        <v>12</v>
      </c>
      <c r="C15" s="128" t="s">
        <v>59</v>
      </c>
      <c r="D15" s="128"/>
      <c r="E15" s="130" t="s">
        <v>60</v>
      </c>
      <c r="F15" s="126" t="s">
        <v>327</v>
      </c>
      <c r="G15" s="125" t="s">
        <v>186</v>
      </c>
      <c r="H15" s="125" t="s">
        <v>97</v>
      </c>
      <c r="I15" s="125" t="s">
        <v>59</v>
      </c>
      <c r="J15" s="125" t="s">
        <v>328</v>
      </c>
      <c r="K15" s="42" t="s">
        <v>329</v>
      </c>
      <c r="L15" s="140">
        <v>21395.8</v>
      </c>
      <c r="M15" s="140">
        <v>23075.5</v>
      </c>
      <c r="N15" s="140">
        <v>24098.400000000001</v>
      </c>
      <c r="O15" s="140">
        <v>25731.1</v>
      </c>
      <c r="P15" s="140">
        <v>27287.8</v>
      </c>
      <c r="Q15" s="140">
        <v>27287.8</v>
      </c>
    </row>
    <row r="16" spans="1:17" ht="15" customHeight="1" x14ac:dyDescent="0.25">
      <c r="A16" s="203" t="s">
        <v>11</v>
      </c>
      <c r="B16" s="203" t="s">
        <v>12</v>
      </c>
      <c r="C16" s="203" t="s">
        <v>59</v>
      </c>
      <c r="D16" s="203" t="s">
        <v>59</v>
      </c>
      <c r="E16" s="197" t="s">
        <v>264</v>
      </c>
      <c r="F16" s="197" t="s">
        <v>327</v>
      </c>
      <c r="G16" s="203" t="s">
        <v>186</v>
      </c>
      <c r="H16" s="203" t="s">
        <v>97</v>
      </c>
      <c r="I16" s="203" t="s">
        <v>59</v>
      </c>
      <c r="J16" s="203" t="s">
        <v>330</v>
      </c>
      <c r="K16" s="229" t="s">
        <v>331</v>
      </c>
      <c r="L16" s="225">
        <v>82.92</v>
      </c>
      <c r="M16" s="225">
        <v>0</v>
      </c>
      <c r="N16" s="225">
        <v>0</v>
      </c>
      <c r="O16" s="225">
        <v>0</v>
      </c>
      <c r="P16" s="225">
        <v>0</v>
      </c>
      <c r="Q16" s="225">
        <v>0</v>
      </c>
    </row>
    <row r="17" spans="1:17" x14ac:dyDescent="0.25">
      <c r="A17" s="220"/>
      <c r="B17" s="220"/>
      <c r="C17" s="220"/>
      <c r="D17" s="220"/>
      <c r="E17" s="221"/>
      <c r="F17" s="221"/>
      <c r="G17" s="204"/>
      <c r="H17" s="204"/>
      <c r="I17" s="204"/>
      <c r="J17" s="204"/>
      <c r="K17" s="230"/>
      <c r="L17" s="226"/>
      <c r="M17" s="226"/>
      <c r="N17" s="226"/>
      <c r="O17" s="226"/>
      <c r="P17" s="226"/>
      <c r="Q17" s="226"/>
    </row>
    <row r="18" spans="1:17" ht="41.25" customHeight="1" x14ac:dyDescent="0.25">
      <c r="A18" s="204"/>
      <c r="B18" s="204"/>
      <c r="C18" s="204"/>
      <c r="D18" s="204"/>
      <c r="E18" s="198"/>
      <c r="F18" s="198"/>
      <c r="G18" s="125" t="s">
        <v>186</v>
      </c>
      <c r="H18" s="125" t="s">
        <v>97</v>
      </c>
      <c r="I18" s="125" t="s">
        <v>59</v>
      </c>
      <c r="J18" s="125" t="s">
        <v>332</v>
      </c>
      <c r="K18" s="42" t="s">
        <v>331</v>
      </c>
      <c r="L18" s="65">
        <v>0</v>
      </c>
      <c r="M18" s="65">
        <v>120.8</v>
      </c>
      <c r="N18" s="65">
        <v>119.2</v>
      </c>
      <c r="O18" s="65">
        <v>119.2</v>
      </c>
      <c r="P18" s="65">
        <v>0</v>
      </c>
      <c r="Q18" s="65">
        <v>0</v>
      </c>
    </row>
    <row r="19" spans="1:17" ht="67.5" customHeight="1" x14ac:dyDescent="0.25">
      <c r="A19" s="129" t="s">
        <v>11</v>
      </c>
      <c r="B19" s="129" t="s">
        <v>12</v>
      </c>
      <c r="C19" s="129" t="s">
        <v>101</v>
      </c>
      <c r="D19" s="129"/>
      <c r="E19" s="127" t="s">
        <v>102</v>
      </c>
      <c r="F19" s="127" t="s">
        <v>327</v>
      </c>
      <c r="G19" s="125" t="s">
        <v>186</v>
      </c>
      <c r="H19" s="125" t="s">
        <v>97</v>
      </c>
      <c r="I19" s="125" t="s">
        <v>59</v>
      </c>
      <c r="J19" s="125" t="s">
        <v>333</v>
      </c>
      <c r="K19" s="42" t="s">
        <v>331</v>
      </c>
      <c r="L19" s="65">
        <v>0</v>
      </c>
      <c r="M19" s="65">
        <v>15.3</v>
      </c>
      <c r="N19" s="65">
        <v>0</v>
      </c>
      <c r="O19" s="65">
        <v>0</v>
      </c>
      <c r="P19" s="65">
        <v>0</v>
      </c>
      <c r="Q19" s="65">
        <v>0</v>
      </c>
    </row>
    <row r="20" spans="1:17" ht="68.25" customHeight="1" x14ac:dyDescent="0.25">
      <c r="A20" s="129" t="s">
        <v>11</v>
      </c>
      <c r="B20" s="129" t="s">
        <v>12</v>
      </c>
      <c r="C20" s="129" t="s">
        <v>103</v>
      </c>
      <c r="D20" s="129"/>
      <c r="E20" s="127" t="s">
        <v>265</v>
      </c>
      <c r="F20" s="127" t="s">
        <v>327</v>
      </c>
      <c r="G20" s="125" t="s">
        <v>186</v>
      </c>
      <c r="H20" s="125" t="s">
        <v>97</v>
      </c>
      <c r="I20" s="125" t="s">
        <v>59</v>
      </c>
      <c r="J20" s="125" t="s">
        <v>334</v>
      </c>
      <c r="K20" s="42" t="s">
        <v>331</v>
      </c>
      <c r="L20" s="65">
        <v>0</v>
      </c>
      <c r="M20" s="65"/>
      <c r="N20" s="65">
        <v>0</v>
      </c>
      <c r="O20" s="65">
        <v>0</v>
      </c>
      <c r="P20" s="65">
        <v>0</v>
      </c>
      <c r="Q20" s="65">
        <v>0</v>
      </c>
    </row>
    <row r="21" spans="1:17" ht="213.75" customHeight="1" x14ac:dyDescent="0.25">
      <c r="A21" s="129" t="s">
        <v>11</v>
      </c>
      <c r="B21" s="129" t="s">
        <v>12</v>
      </c>
      <c r="C21" s="129" t="s">
        <v>291</v>
      </c>
      <c r="D21" s="129"/>
      <c r="E21" s="127" t="s">
        <v>293</v>
      </c>
      <c r="F21" s="127" t="s">
        <v>327</v>
      </c>
      <c r="G21" s="125" t="s">
        <v>186</v>
      </c>
      <c r="H21" s="125" t="s">
        <v>97</v>
      </c>
      <c r="I21" s="125" t="s">
        <v>59</v>
      </c>
      <c r="J21" s="125" t="s">
        <v>335</v>
      </c>
      <c r="K21" s="42" t="s">
        <v>331</v>
      </c>
      <c r="L21" s="65">
        <v>0</v>
      </c>
      <c r="M21" s="65"/>
      <c r="N21" s="65"/>
      <c r="O21" s="65">
        <v>0</v>
      </c>
      <c r="P21" s="65">
        <v>0</v>
      </c>
      <c r="Q21" s="65">
        <v>0</v>
      </c>
    </row>
    <row r="22" spans="1:17" ht="15" customHeight="1" x14ac:dyDescent="0.25">
      <c r="A22" s="214" t="s">
        <v>11</v>
      </c>
      <c r="B22" s="214" t="s">
        <v>24</v>
      </c>
      <c r="C22" s="203"/>
      <c r="D22" s="203"/>
      <c r="E22" s="218" t="s">
        <v>25</v>
      </c>
      <c r="F22" s="138" t="s">
        <v>324</v>
      </c>
      <c r="G22" s="125"/>
      <c r="H22" s="125"/>
      <c r="I22" s="125"/>
      <c r="J22" s="131"/>
      <c r="K22" s="131"/>
      <c r="L22" s="139">
        <f t="shared" ref="L22" si="5">L24</f>
        <v>62233.2</v>
      </c>
      <c r="M22" s="139">
        <f>M24+M23</f>
        <v>67405.399999999994</v>
      </c>
      <c r="N22" s="139">
        <f>N24+N23</f>
        <v>67828.5</v>
      </c>
      <c r="O22" s="139">
        <f t="shared" ref="O22:Q22" si="6">O24+O23</f>
        <v>64116.299999999996</v>
      </c>
      <c r="P22" s="139">
        <f t="shared" si="6"/>
        <v>67036.7</v>
      </c>
      <c r="Q22" s="139">
        <f t="shared" si="6"/>
        <v>67036.7</v>
      </c>
    </row>
    <row r="23" spans="1:17" ht="168.75" customHeight="1" x14ac:dyDescent="0.25">
      <c r="A23" s="227"/>
      <c r="B23" s="227"/>
      <c r="C23" s="220"/>
      <c r="D23" s="220"/>
      <c r="E23" s="228"/>
      <c r="F23" s="130" t="s">
        <v>325</v>
      </c>
      <c r="G23" s="125" t="s">
        <v>326</v>
      </c>
      <c r="H23" s="125"/>
      <c r="I23" s="125"/>
      <c r="J23" s="131"/>
      <c r="K23" s="131"/>
      <c r="L23" s="65">
        <f>L47+L48</f>
        <v>0</v>
      </c>
      <c r="M23" s="65">
        <f>M47+M48+M45+M46</f>
        <v>3199.7999999999997</v>
      </c>
      <c r="N23" s="65">
        <f>N47+N48</f>
        <v>3.4</v>
      </c>
      <c r="O23" s="65">
        <f>O47+O48+O26</f>
        <v>0</v>
      </c>
      <c r="P23" s="65">
        <f>P47+P48+P26</f>
        <v>0</v>
      </c>
      <c r="Q23" s="65">
        <f>Q47+Q48+Q26</f>
        <v>0</v>
      </c>
    </row>
    <row r="24" spans="1:17" ht="213.75" customHeight="1" x14ac:dyDescent="0.25">
      <c r="A24" s="215"/>
      <c r="B24" s="215"/>
      <c r="C24" s="204"/>
      <c r="D24" s="204"/>
      <c r="E24" s="219"/>
      <c r="F24" s="130" t="s">
        <v>327</v>
      </c>
      <c r="G24" s="125" t="s">
        <v>186</v>
      </c>
      <c r="H24" s="125"/>
      <c r="I24" s="125"/>
      <c r="J24" s="131"/>
      <c r="K24" s="131"/>
      <c r="L24" s="65">
        <f>SUM(L30:L46)</f>
        <v>62233.2</v>
      </c>
      <c r="M24" s="65">
        <f>SUM(M25:M48)-M23</f>
        <v>64205.599999999991</v>
      </c>
      <c r="N24" s="65">
        <f>SUM(N25:N47)</f>
        <v>67825.100000000006</v>
      </c>
      <c r="O24" s="65">
        <f t="shared" ref="O24:Q24" si="7">SUM(O25:O47)</f>
        <v>64116.299999999996</v>
      </c>
      <c r="P24" s="65">
        <f t="shared" si="7"/>
        <v>67036.7</v>
      </c>
      <c r="Q24" s="65">
        <f t="shared" si="7"/>
        <v>67036.7</v>
      </c>
    </row>
    <row r="25" spans="1:17" ht="15" customHeight="1" x14ac:dyDescent="0.25">
      <c r="A25" s="214" t="s">
        <v>11</v>
      </c>
      <c r="B25" s="214" t="s">
        <v>24</v>
      </c>
      <c r="C25" s="203" t="s">
        <v>103</v>
      </c>
      <c r="D25" s="203"/>
      <c r="E25" s="197" t="s">
        <v>265</v>
      </c>
      <c r="F25" s="197" t="s">
        <v>336</v>
      </c>
      <c r="G25" s="125" t="s">
        <v>186</v>
      </c>
      <c r="H25" s="125" t="s">
        <v>97</v>
      </c>
      <c r="I25" s="125" t="s">
        <v>59</v>
      </c>
      <c r="J25" s="125" t="s">
        <v>337</v>
      </c>
      <c r="K25" s="42" t="s">
        <v>331</v>
      </c>
      <c r="L25" s="65">
        <v>0</v>
      </c>
      <c r="M25" s="65"/>
      <c r="N25" s="65"/>
      <c r="O25" s="65"/>
      <c r="P25" s="65"/>
      <c r="Q25" s="65"/>
    </row>
    <row r="26" spans="1:17" ht="53.25" customHeight="1" x14ac:dyDescent="0.25">
      <c r="A26" s="215"/>
      <c r="B26" s="215"/>
      <c r="C26" s="204"/>
      <c r="D26" s="204"/>
      <c r="E26" s="198"/>
      <c r="F26" s="198"/>
      <c r="G26" s="125" t="s">
        <v>326</v>
      </c>
      <c r="H26" s="125" t="s">
        <v>97</v>
      </c>
      <c r="I26" s="125" t="s">
        <v>59</v>
      </c>
      <c r="J26" s="125" t="s">
        <v>338</v>
      </c>
      <c r="K26" s="42" t="s">
        <v>339</v>
      </c>
      <c r="L26" s="65"/>
      <c r="M26" s="65"/>
      <c r="N26" s="65"/>
      <c r="O26" s="65"/>
      <c r="P26" s="65"/>
      <c r="Q26" s="65"/>
    </row>
    <row r="27" spans="1:17" ht="213.75" customHeight="1" x14ac:dyDescent="0.25">
      <c r="A27" s="96" t="s">
        <v>11</v>
      </c>
      <c r="B27" s="96" t="s">
        <v>24</v>
      </c>
      <c r="C27" s="125" t="s">
        <v>340</v>
      </c>
      <c r="D27" s="125" t="s">
        <v>59</v>
      </c>
      <c r="E27" s="130" t="s">
        <v>341</v>
      </c>
      <c r="F27" s="130" t="s">
        <v>327</v>
      </c>
      <c r="G27" s="125" t="s">
        <v>186</v>
      </c>
      <c r="H27" s="125" t="s">
        <v>97</v>
      </c>
      <c r="I27" s="125" t="s">
        <v>59</v>
      </c>
      <c r="J27" s="125" t="s">
        <v>337</v>
      </c>
      <c r="K27" s="42" t="s">
        <v>331</v>
      </c>
      <c r="L27" s="65"/>
      <c r="M27" s="65"/>
      <c r="N27" s="65"/>
      <c r="O27" s="65"/>
      <c r="P27" s="65"/>
      <c r="Q27" s="65"/>
    </row>
    <row r="28" spans="1:17" ht="67.5" customHeight="1" x14ac:dyDescent="0.25">
      <c r="A28" s="96" t="s">
        <v>11</v>
      </c>
      <c r="B28" s="96" t="s">
        <v>24</v>
      </c>
      <c r="C28" s="125" t="s">
        <v>340</v>
      </c>
      <c r="D28" s="125" t="s">
        <v>64</v>
      </c>
      <c r="E28" s="130" t="s">
        <v>342</v>
      </c>
      <c r="F28" s="130" t="s">
        <v>327</v>
      </c>
      <c r="G28" s="125" t="s">
        <v>186</v>
      </c>
      <c r="H28" s="125" t="s">
        <v>97</v>
      </c>
      <c r="I28" s="125" t="s">
        <v>59</v>
      </c>
      <c r="J28" s="125" t="s">
        <v>337</v>
      </c>
      <c r="K28" s="42" t="s">
        <v>331</v>
      </c>
      <c r="L28" s="65"/>
      <c r="M28" s="65"/>
      <c r="N28" s="65"/>
      <c r="O28" s="65"/>
      <c r="P28" s="65"/>
      <c r="Q28" s="65"/>
    </row>
    <row r="29" spans="1:17" ht="69" customHeight="1" x14ac:dyDescent="0.25">
      <c r="A29" s="141" t="s">
        <v>11</v>
      </c>
      <c r="B29" s="141" t="s">
        <v>24</v>
      </c>
      <c r="C29" s="129" t="s">
        <v>343</v>
      </c>
      <c r="D29" s="129"/>
      <c r="E29" s="142" t="s">
        <v>292</v>
      </c>
      <c r="F29" s="127" t="s">
        <v>327</v>
      </c>
      <c r="G29" s="129" t="s">
        <v>186</v>
      </c>
      <c r="H29" s="129" t="s">
        <v>97</v>
      </c>
      <c r="I29" s="129" t="s">
        <v>59</v>
      </c>
      <c r="J29" s="129" t="s">
        <v>344</v>
      </c>
      <c r="K29" s="143" t="s">
        <v>331</v>
      </c>
      <c r="L29" s="144">
        <v>0</v>
      </c>
      <c r="M29" s="144">
        <v>106.1</v>
      </c>
      <c r="N29" s="144">
        <v>106.3</v>
      </c>
      <c r="O29" s="144">
        <v>1.1000000000000001</v>
      </c>
      <c r="P29" s="144">
        <v>1.1000000000000001</v>
      </c>
      <c r="Q29" s="144">
        <v>1.1000000000000001</v>
      </c>
    </row>
    <row r="30" spans="1:17" ht="15" customHeight="1" x14ac:dyDescent="0.25">
      <c r="A30" s="203" t="s">
        <v>11</v>
      </c>
      <c r="B30" s="203" t="s">
        <v>24</v>
      </c>
      <c r="C30" s="203" t="s">
        <v>64</v>
      </c>
      <c r="D30" s="203"/>
      <c r="E30" s="197" t="s">
        <v>109</v>
      </c>
      <c r="F30" s="197" t="s">
        <v>327</v>
      </c>
      <c r="G30" s="125" t="s">
        <v>186</v>
      </c>
      <c r="H30" s="125" t="s">
        <v>97</v>
      </c>
      <c r="I30" s="125" t="s">
        <v>59</v>
      </c>
      <c r="J30" s="125" t="s">
        <v>345</v>
      </c>
      <c r="K30" s="42" t="s">
        <v>329</v>
      </c>
      <c r="L30" s="65">
        <v>57044.4</v>
      </c>
      <c r="M30" s="65">
        <v>58904.5</v>
      </c>
      <c r="N30" s="65">
        <v>63929.5</v>
      </c>
      <c r="O30" s="65">
        <v>60866.7</v>
      </c>
      <c r="P30" s="65">
        <v>63009.1</v>
      </c>
      <c r="Q30" s="65">
        <v>63009.1</v>
      </c>
    </row>
    <row r="31" spans="1:17" ht="58.5" customHeight="1" x14ac:dyDescent="0.25">
      <c r="A31" s="204"/>
      <c r="B31" s="204"/>
      <c r="C31" s="204"/>
      <c r="D31" s="204"/>
      <c r="E31" s="198"/>
      <c r="F31" s="198"/>
      <c r="G31" s="125" t="s">
        <v>186</v>
      </c>
      <c r="H31" s="125" t="s">
        <v>97</v>
      </c>
      <c r="I31" s="125" t="s">
        <v>59</v>
      </c>
      <c r="J31" s="125" t="s">
        <v>346</v>
      </c>
      <c r="K31" s="42" t="s">
        <v>331</v>
      </c>
      <c r="L31" s="144">
        <v>600</v>
      </c>
      <c r="M31" s="144"/>
      <c r="N31" s="144"/>
      <c r="O31" s="144"/>
      <c r="P31" s="144"/>
      <c r="Q31" s="144"/>
    </row>
    <row r="32" spans="1:17" ht="15" customHeight="1" x14ac:dyDescent="0.25">
      <c r="A32" s="203" t="s">
        <v>11</v>
      </c>
      <c r="B32" s="203" t="s">
        <v>24</v>
      </c>
      <c r="C32" s="203" t="s">
        <v>11</v>
      </c>
      <c r="D32" s="203"/>
      <c r="E32" s="222" t="s">
        <v>110</v>
      </c>
      <c r="F32" s="222" t="s">
        <v>327</v>
      </c>
      <c r="G32" s="125" t="s">
        <v>186</v>
      </c>
      <c r="H32" s="125" t="s">
        <v>97</v>
      </c>
      <c r="I32" s="125" t="s">
        <v>59</v>
      </c>
      <c r="J32" s="125" t="s">
        <v>347</v>
      </c>
      <c r="K32" s="42" t="s">
        <v>331</v>
      </c>
      <c r="L32" s="65"/>
      <c r="M32" s="65"/>
      <c r="N32" s="65">
        <v>200</v>
      </c>
      <c r="O32" s="65"/>
      <c r="P32" s="65"/>
      <c r="Q32" s="65"/>
    </row>
    <row r="33" spans="1:17" x14ac:dyDescent="0.25">
      <c r="A33" s="220"/>
      <c r="B33" s="220"/>
      <c r="C33" s="220"/>
      <c r="D33" s="220"/>
      <c r="E33" s="223"/>
      <c r="F33" s="223"/>
      <c r="G33" s="125" t="s">
        <v>186</v>
      </c>
      <c r="H33" s="125" t="s">
        <v>97</v>
      </c>
      <c r="I33" s="125" t="s">
        <v>59</v>
      </c>
      <c r="J33" s="125" t="s">
        <v>348</v>
      </c>
      <c r="K33" s="42" t="s">
        <v>331</v>
      </c>
      <c r="L33" s="65"/>
      <c r="M33" s="65"/>
      <c r="N33" s="65">
        <v>60</v>
      </c>
      <c r="O33" s="65"/>
      <c r="P33" s="65"/>
      <c r="Q33" s="65"/>
    </row>
    <row r="34" spans="1:17" ht="46.5" customHeight="1" x14ac:dyDescent="0.25">
      <c r="A34" s="204"/>
      <c r="B34" s="204"/>
      <c r="C34" s="204"/>
      <c r="D34" s="204"/>
      <c r="E34" s="224"/>
      <c r="F34" s="224"/>
      <c r="G34" s="125" t="s">
        <v>186</v>
      </c>
      <c r="H34" s="125" t="s">
        <v>97</v>
      </c>
      <c r="I34" s="125" t="s">
        <v>59</v>
      </c>
      <c r="J34" s="125" t="s">
        <v>349</v>
      </c>
      <c r="K34" s="42" t="s">
        <v>331</v>
      </c>
      <c r="L34" s="65"/>
      <c r="M34" s="65"/>
      <c r="N34" s="65">
        <v>20</v>
      </c>
      <c r="O34" s="65"/>
      <c r="P34" s="65"/>
      <c r="Q34" s="65"/>
    </row>
    <row r="35" spans="1:17" ht="213.75" customHeight="1" x14ac:dyDescent="0.25">
      <c r="A35" s="145" t="s">
        <v>11</v>
      </c>
      <c r="B35" s="145" t="s">
        <v>24</v>
      </c>
      <c r="C35" s="145" t="s">
        <v>73</v>
      </c>
      <c r="D35" s="145"/>
      <c r="E35" s="142" t="s">
        <v>112</v>
      </c>
      <c r="F35" s="127" t="s">
        <v>327</v>
      </c>
      <c r="G35" s="129" t="s">
        <v>186</v>
      </c>
      <c r="H35" s="129" t="s">
        <v>97</v>
      </c>
      <c r="I35" s="129" t="s">
        <v>59</v>
      </c>
      <c r="J35" s="129" t="s">
        <v>350</v>
      </c>
      <c r="K35" s="143" t="s">
        <v>329</v>
      </c>
      <c r="L35" s="144">
        <v>2308.1</v>
      </c>
      <c r="M35" s="144">
        <v>2467.9</v>
      </c>
      <c r="N35" s="144">
        <v>2635.9</v>
      </c>
      <c r="O35" s="144">
        <v>2743.4</v>
      </c>
      <c r="P35" s="144">
        <v>2866.9</v>
      </c>
      <c r="Q35" s="144">
        <v>2866.9</v>
      </c>
    </row>
    <row r="36" spans="1:17" ht="15" customHeight="1" x14ac:dyDescent="0.25">
      <c r="A36" s="203" t="s">
        <v>11</v>
      </c>
      <c r="B36" s="203" t="s">
        <v>24</v>
      </c>
      <c r="C36" s="203" t="s">
        <v>84</v>
      </c>
      <c r="D36" s="203"/>
      <c r="E36" s="197" t="s">
        <v>120</v>
      </c>
      <c r="F36" s="197" t="s">
        <v>327</v>
      </c>
      <c r="G36" s="129" t="s">
        <v>186</v>
      </c>
      <c r="H36" s="129" t="s">
        <v>97</v>
      </c>
      <c r="I36" s="129" t="s">
        <v>59</v>
      </c>
      <c r="J36" s="129" t="s">
        <v>351</v>
      </c>
      <c r="K36" s="143" t="s">
        <v>331</v>
      </c>
      <c r="L36" s="144"/>
      <c r="M36" s="144">
        <v>1414.1</v>
      </c>
      <c r="N36" s="144">
        <v>505.1</v>
      </c>
      <c r="O36" s="144">
        <v>505.1</v>
      </c>
      <c r="P36" s="144">
        <v>1159.5999999999999</v>
      </c>
      <c r="Q36" s="144">
        <v>1159.5999999999999</v>
      </c>
    </row>
    <row r="37" spans="1:17" x14ac:dyDescent="0.25">
      <c r="A37" s="204"/>
      <c r="B37" s="204"/>
      <c r="C37" s="204"/>
      <c r="D37" s="204"/>
      <c r="E37" s="198"/>
      <c r="F37" s="198"/>
      <c r="G37" s="129" t="s">
        <v>186</v>
      </c>
      <c r="H37" s="129" t="s">
        <v>97</v>
      </c>
      <c r="I37" s="129" t="s">
        <v>73</v>
      </c>
      <c r="J37" s="129" t="s">
        <v>351</v>
      </c>
      <c r="K37" s="143" t="s">
        <v>331</v>
      </c>
      <c r="L37" s="144">
        <v>1212.0999999999999</v>
      </c>
      <c r="M37" s="144"/>
      <c r="N37" s="144"/>
      <c r="O37" s="144"/>
      <c r="P37" s="144"/>
      <c r="Q37" s="144"/>
    </row>
    <row r="38" spans="1:17" ht="15" customHeight="1" x14ac:dyDescent="0.25">
      <c r="A38" s="203" t="s">
        <v>11</v>
      </c>
      <c r="B38" s="203" t="s">
        <v>24</v>
      </c>
      <c r="C38" s="203" t="s">
        <v>97</v>
      </c>
      <c r="D38" s="203"/>
      <c r="E38" s="197" t="s">
        <v>102</v>
      </c>
      <c r="F38" s="197" t="s">
        <v>336</v>
      </c>
      <c r="G38" s="129" t="s">
        <v>186</v>
      </c>
      <c r="H38" s="129" t="s">
        <v>97</v>
      </c>
      <c r="I38" s="129" t="s">
        <v>59</v>
      </c>
      <c r="J38" s="129" t="s">
        <v>352</v>
      </c>
      <c r="K38" s="143" t="s">
        <v>331</v>
      </c>
      <c r="L38" s="144">
        <v>1000</v>
      </c>
      <c r="M38" s="144">
        <v>0</v>
      </c>
      <c r="N38" s="144"/>
      <c r="O38" s="144"/>
      <c r="P38" s="144"/>
      <c r="Q38" s="144"/>
    </row>
    <row r="39" spans="1:17" x14ac:dyDescent="0.25">
      <c r="A39" s="220"/>
      <c r="B39" s="220"/>
      <c r="C39" s="220"/>
      <c r="D39" s="220"/>
      <c r="E39" s="221"/>
      <c r="F39" s="221"/>
      <c r="G39" s="129" t="s">
        <v>186</v>
      </c>
      <c r="H39" s="129" t="s">
        <v>97</v>
      </c>
      <c r="I39" s="129" t="s">
        <v>59</v>
      </c>
      <c r="J39" s="129" t="s">
        <v>353</v>
      </c>
      <c r="K39" s="143" t="s">
        <v>331</v>
      </c>
      <c r="L39" s="144">
        <v>0.1</v>
      </c>
      <c r="M39" s="144">
        <v>0</v>
      </c>
      <c r="N39" s="144"/>
      <c r="O39" s="144"/>
      <c r="P39" s="144"/>
      <c r="Q39" s="144"/>
    </row>
    <row r="40" spans="1:17" x14ac:dyDescent="0.25">
      <c r="A40" s="220"/>
      <c r="B40" s="220"/>
      <c r="C40" s="220"/>
      <c r="D40" s="220"/>
      <c r="E40" s="221"/>
      <c r="F40" s="221"/>
      <c r="G40" s="129" t="s">
        <v>186</v>
      </c>
      <c r="H40" s="129" t="s">
        <v>97</v>
      </c>
      <c r="I40" s="129" t="s">
        <v>59</v>
      </c>
      <c r="J40" s="129" t="s">
        <v>354</v>
      </c>
      <c r="K40" s="143" t="s">
        <v>331</v>
      </c>
      <c r="L40" s="144">
        <v>68.5</v>
      </c>
      <c r="M40" s="144">
        <v>270.60000000000002</v>
      </c>
      <c r="N40" s="144">
        <v>368.3</v>
      </c>
      <c r="O40" s="144"/>
      <c r="P40" s="144"/>
      <c r="Q40" s="144"/>
    </row>
    <row r="41" spans="1:17" x14ac:dyDescent="0.25">
      <c r="A41" s="220"/>
      <c r="B41" s="220"/>
      <c r="C41" s="220"/>
      <c r="D41" s="220"/>
      <c r="E41" s="221"/>
      <c r="F41" s="221"/>
      <c r="G41" s="129" t="s">
        <v>186</v>
      </c>
      <c r="H41" s="129" t="s">
        <v>97</v>
      </c>
      <c r="I41" s="129" t="s">
        <v>59</v>
      </c>
      <c r="J41" s="129" t="s">
        <v>355</v>
      </c>
      <c r="K41" s="143" t="s">
        <v>331</v>
      </c>
      <c r="L41" s="144">
        <v>0</v>
      </c>
      <c r="M41" s="144">
        <v>390.8</v>
      </c>
      <c r="N41" s="144"/>
      <c r="O41" s="144"/>
      <c r="P41" s="144"/>
      <c r="Q41" s="144"/>
    </row>
    <row r="42" spans="1:17" x14ac:dyDescent="0.25">
      <c r="A42" s="220"/>
      <c r="B42" s="220"/>
      <c r="C42" s="220"/>
      <c r="D42" s="220"/>
      <c r="E42" s="221"/>
      <c r="F42" s="221"/>
      <c r="G42" s="129" t="s">
        <v>186</v>
      </c>
      <c r="H42" s="129" t="s">
        <v>97</v>
      </c>
      <c r="I42" s="129" t="s">
        <v>59</v>
      </c>
      <c r="J42" s="129" t="s">
        <v>356</v>
      </c>
      <c r="K42" s="143" t="s">
        <v>331</v>
      </c>
      <c r="L42" s="144">
        <v>0</v>
      </c>
      <c r="M42" s="144">
        <v>488.7</v>
      </c>
      <c r="N42" s="144"/>
      <c r="O42" s="144"/>
      <c r="P42" s="144"/>
      <c r="Q42" s="144"/>
    </row>
    <row r="43" spans="1:17" x14ac:dyDescent="0.25">
      <c r="A43" s="220"/>
      <c r="B43" s="220"/>
      <c r="C43" s="220"/>
      <c r="D43" s="220"/>
      <c r="E43" s="221"/>
      <c r="F43" s="221"/>
      <c r="G43" s="129" t="s">
        <v>186</v>
      </c>
      <c r="H43" s="129" t="s">
        <v>97</v>
      </c>
      <c r="I43" s="129" t="s">
        <v>59</v>
      </c>
      <c r="J43" s="129" t="s">
        <v>357</v>
      </c>
      <c r="K43" s="143" t="s">
        <v>331</v>
      </c>
      <c r="L43" s="144">
        <v>0</v>
      </c>
      <c r="M43" s="144">
        <v>162.9</v>
      </c>
      <c r="N43" s="144"/>
      <c r="O43" s="144"/>
      <c r="P43" s="144"/>
      <c r="Q43" s="144"/>
    </row>
    <row r="44" spans="1:17" x14ac:dyDescent="0.25">
      <c r="A44" s="220"/>
      <c r="B44" s="220"/>
      <c r="C44" s="220"/>
      <c r="D44" s="220"/>
      <c r="E44" s="221"/>
      <c r="F44" s="221"/>
      <c r="G44" s="129" t="s">
        <v>186</v>
      </c>
      <c r="H44" s="129" t="s">
        <v>97</v>
      </c>
      <c r="I44" s="129" t="s">
        <v>59</v>
      </c>
      <c r="J44" s="129" t="s">
        <v>358</v>
      </c>
      <c r="K44" s="143" t="s">
        <v>331</v>
      </c>
      <c r="L44" s="144">
        <v>0</v>
      </c>
      <c r="M44" s="144"/>
      <c r="N44" s="144">
        <v>0</v>
      </c>
      <c r="O44" s="144">
        <v>0</v>
      </c>
      <c r="P44" s="144">
        <v>0</v>
      </c>
      <c r="Q44" s="144">
        <v>0</v>
      </c>
    </row>
    <row r="45" spans="1:17" x14ac:dyDescent="0.25">
      <c r="A45" s="220"/>
      <c r="B45" s="220"/>
      <c r="C45" s="220"/>
      <c r="D45" s="220"/>
      <c r="E45" s="221"/>
      <c r="F45" s="221"/>
      <c r="G45" s="129" t="s">
        <v>326</v>
      </c>
      <c r="H45" s="129" t="s">
        <v>97</v>
      </c>
      <c r="I45" s="129" t="s">
        <v>59</v>
      </c>
      <c r="J45" s="129" t="s">
        <v>359</v>
      </c>
      <c r="K45" s="143" t="s">
        <v>360</v>
      </c>
      <c r="L45" s="144">
        <v>0</v>
      </c>
      <c r="M45" s="144">
        <v>8.1</v>
      </c>
      <c r="N45" s="144"/>
      <c r="O45" s="144"/>
      <c r="P45" s="144"/>
      <c r="Q45" s="144"/>
    </row>
    <row r="46" spans="1:17" x14ac:dyDescent="0.25">
      <c r="A46" s="204"/>
      <c r="B46" s="204"/>
      <c r="C46" s="204"/>
      <c r="D46" s="204"/>
      <c r="E46" s="198"/>
      <c r="F46" s="198"/>
      <c r="G46" s="129" t="s">
        <v>326</v>
      </c>
      <c r="H46" s="129" t="s">
        <v>97</v>
      </c>
      <c r="I46" s="129" t="s">
        <v>59</v>
      </c>
      <c r="J46" s="129" t="s">
        <v>359</v>
      </c>
      <c r="K46" s="143" t="s">
        <v>361</v>
      </c>
      <c r="L46" s="144">
        <v>0</v>
      </c>
      <c r="M46" s="144">
        <v>5.4</v>
      </c>
      <c r="N46" s="144"/>
      <c r="O46" s="144"/>
      <c r="P46" s="144"/>
      <c r="Q46" s="144"/>
    </row>
    <row r="47" spans="1:17" ht="15" customHeight="1" x14ac:dyDescent="0.25">
      <c r="A47" s="203" t="s">
        <v>11</v>
      </c>
      <c r="B47" s="203" t="s">
        <v>24</v>
      </c>
      <c r="C47" s="203" t="s">
        <v>101</v>
      </c>
      <c r="D47" s="203"/>
      <c r="E47" s="197" t="s">
        <v>261</v>
      </c>
      <c r="F47" s="197" t="s">
        <v>362</v>
      </c>
      <c r="G47" s="129" t="s">
        <v>326</v>
      </c>
      <c r="H47" s="129" t="s">
        <v>97</v>
      </c>
      <c r="I47" s="129" t="s">
        <v>59</v>
      </c>
      <c r="J47" s="129" t="s">
        <v>363</v>
      </c>
      <c r="K47" s="143" t="s">
        <v>339</v>
      </c>
      <c r="L47" s="144"/>
      <c r="M47" s="144">
        <v>3182.6</v>
      </c>
      <c r="N47" s="144"/>
      <c r="O47" s="144"/>
      <c r="P47" s="144"/>
      <c r="Q47" s="144"/>
    </row>
    <row r="48" spans="1:17" ht="32.25" customHeight="1" x14ac:dyDescent="0.25">
      <c r="A48" s="204"/>
      <c r="B48" s="204"/>
      <c r="C48" s="204"/>
      <c r="D48" s="204"/>
      <c r="E48" s="198"/>
      <c r="F48" s="198"/>
      <c r="G48" s="129" t="s">
        <v>326</v>
      </c>
      <c r="H48" s="129" t="s">
        <v>97</v>
      </c>
      <c r="I48" s="129" t="s">
        <v>59</v>
      </c>
      <c r="J48" s="129" t="s">
        <v>364</v>
      </c>
      <c r="K48" s="143" t="s">
        <v>339</v>
      </c>
      <c r="L48" s="144"/>
      <c r="M48" s="144">
        <v>3.7</v>
      </c>
      <c r="N48" s="144">
        <v>3.4</v>
      </c>
      <c r="O48" s="144"/>
      <c r="P48" s="144"/>
      <c r="Q48" s="144"/>
    </row>
    <row r="49" spans="1:17" ht="15" customHeight="1" x14ac:dyDescent="0.25">
      <c r="A49" s="214" t="s">
        <v>11</v>
      </c>
      <c r="B49" s="214" t="s">
        <v>37</v>
      </c>
      <c r="C49" s="203"/>
      <c r="D49" s="203"/>
      <c r="E49" s="218" t="s">
        <v>38</v>
      </c>
      <c r="F49" s="138" t="s">
        <v>324</v>
      </c>
      <c r="G49" s="125"/>
      <c r="H49" s="125"/>
      <c r="I49" s="125"/>
      <c r="J49" s="131"/>
      <c r="K49" s="131"/>
      <c r="L49" s="139">
        <f t="shared" ref="L49:Q49" si="8">L50</f>
        <v>5516.0999999999995</v>
      </c>
      <c r="M49" s="139">
        <f t="shared" si="8"/>
        <v>1063.8</v>
      </c>
      <c r="N49" s="139">
        <f t="shared" si="8"/>
        <v>0</v>
      </c>
      <c r="O49" s="139">
        <f t="shared" si="8"/>
        <v>0</v>
      </c>
      <c r="P49" s="139">
        <f t="shared" si="8"/>
        <v>0</v>
      </c>
      <c r="Q49" s="139">
        <f t="shared" si="8"/>
        <v>0</v>
      </c>
    </row>
    <row r="50" spans="1:17" ht="213.75" customHeight="1" x14ac:dyDescent="0.25">
      <c r="A50" s="215"/>
      <c r="B50" s="215"/>
      <c r="C50" s="204"/>
      <c r="D50" s="204"/>
      <c r="E50" s="219"/>
      <c r="F50" s="130" t="s">
        <v>327</v>
      </c>
      <c r="G50" s="125" t="s">
        <v>186</v>
      </c>
      <c r="H50" s="125"/>
      <c r="I50" s="125"/>
      <c r="J50" s="131"/>
      <c r="K50" s="131"/>
      <c r="L50" s="65">
        <f>SUM(L51:L52)</f>
        <v>5516.0999999999995</v>
      </c>
      <c r="M50" s="65">
        <f t="shared" ref="M50:Q50" si="9">SUM(M51:M52)</f>
        <v>1063.8</v>
      </c>
      <c r="N50" s="65">
        <f t="shared" si="9"/>
        <v>0</v>
      </c>
      <c r="O50" s="65">
        <f t="shared" si="9"/>
        <v>0</v>
      </c>
      <c r="P50" s="65">
        <f t="shared" si="9"/>
        <v>0</v>
      </c>
      <c r="Q50" s="65">
        <f t="shared" si="9"/>
        <v>0</v>
      </c>
    </row>
    <row r="51" spans="1:17" ht="15" customHeight="1" x14ac:dyDescent="0.25">
      <c r="A51" s="203" t="s">
        <v>11</v>
      </c>
      <c r="B51" s="203" t="s">
        <v>37</v>
      </c>
      <c r="C51" s="203" t="s">
        <v>59</v>
      </c>
      <c r="D51" s="203"/>
      <c r="E51" s="197" t="s">
        <v>124</v>
      </c>
      <c r="F51" s="197" t="s">
        <v>327</v>
      </c>
      <c r="G51" s="125" t="s">
        <v>186</v>
      </c>
      <c r="H51" s="125" t="s">
        <v>97</v>
      </c>
      <c r="I51" s="125" t="s">
        <v>59</v>
      </c>
      <c r="J51" s="125" t="s">
        <v>365</v>
      </c>
      <c r="K51" s="42" t="s">
        <v>366</v>
      </c>
      <c r="L51" s="65">
        <v>541.70000000000005</v>
      </c>
      <c r="M51" s="65">
        <v>1063.8</v>
      </c>
      <c r="N51" s="65"/>
      <c r="O51" s="65"/>
      <c r="P51" s="65"/>
      <c r="Q51" s="65"/>
    </row>
    <row r="52" spans="1:17" x14ac:dyDescent="0.25">
      <c r="A52" s="204"/>
      <c r="B52" s="204"/>
      <c r="C52" s="204"/>
      <c r="D52" s="204"/>
      <c r="E52" s="198"/>
      <c r="F52" s="198"/>
      <c r="G52" s="145" t="s">
        <v>186</v>
      </c>
      <c r="H52" s="145" t="s">
        <v>97</v>
      </c>
      <c r="I52" s="145" t="s">
        <v>59</v>
      </c>
      <c r="J52" s="125" t="s">
        <v>367</v>
      </c>
      <c r="K52" s="42" t="s">
        <v>329</v>
      </c>
      <c r="L52" s="65">
        <v>4974.3999999999996</v>
      </c>
      <c r="M52" s="65"/>
      <c r="N52" s="65"/>
      <c r="O52" s="65"/>
      <c r="P52" s="65"/>
      <c r="Q52" s="65"/>
    </row>
    <row r="53" spans="1:17" ht="15" customHeight="1" x14ac:dyDescent="0.25">
      <c r="A53" s="214" t="s">
        <v>11</v>
      </c>
      <c r="B53" s="214" t="s">
        <v>42</v>
      </c>
      <c r="C53" s="203"/>
      <c r="D53" s="216"/>
      <c r="E53" s="218" t="s">
        <v>43</v>
      </c>
      <c r="F53" s="138" t="s">
        <v>324</v>
      </c>
      <c r="G53" s="146"/>
      <c r="H53" s="125"/>
      <c r="I53" s="125"/>
      <c r="J53" s="146"/>
      <c r="K53" s="131"/>
      <c r="L53" s="139">
        <f t="shared" ref="L53:Q53" si="10">L54</f>
        <v>33192.400000000001</v>
      </c>
      <c r="M53" s="139">
        <f t="shared" si="10"/>
        <v>3849.6000000000004</v>
      </c>
      <c r="N53" s="139">
        <f t="shared" si="10"/>
        <v>3981.2999999999997</v>
      </c>
      <c r="O53" s="139">
        <f t="shared" si="10"/>
        <v>3730.1000000000004</v>
      </c>
      <c r="P53" s="139">
        <f t="shared" si="10"/>
        <v>3757.6000000000004</v>
      </c>
      <c r="Q53" s="139">
        <f t="shared" si="10"/>
        <v>3757.6000000000004</v>
      </c>
    </row>
    <row r="54" spans="1:17" ht="213.75" customHeight="1" x14ac:dyDescent="0.25">
      <c r="A54" s="215"/>
      <c r="B54" s="215"/>
      <c r="C54" s="204"/>
      <c r="D54" s="217"/>
      <c r="E54" s="219"/>
      <c r="F54" s="130" t="s">
        <v>327</v>
      </c>
      <c r="G54" s="125" t="s">
        <v>186</v>
      </c>
      <c r="H54" s="125"/>
      <c r="I54" s="125"/>
      <c r="J54" s="146"/>
      <c r="K54" s="65"/>
      <c r="L54" s="65">
        <f>SUM(L55:L59)</f>
        <v>33192.400000000001</v>
      </c>
      <c r="M54" s="65">
        <f>SUM(M55:M59)</f>
        <v>3849.6000000000004</v>
      </c>
      <c r="N54" s="65">
        <f>SUM(N55:N60)</f>
        <v>3981.2999999999997</v>
      </c>
      <c r="O54" s="65">
        <f t="shared" ref="O54:Q54" si="11">SUM(O55:O59)</f>
        <v>3730.1000000000004</v>
      </c>
      <c r="P54" s="65">
        <f t="shared" si="11"/>
        <v>3757.6000000000004</v>
      </c>
      <c r="Q54" s="65">
        <f t="shared" si="11"/>
        <v>3757.6000000000004</v>
      </c>
    </row>
    <row r="55" spans="1:17" ht="247.5" customHeight="1" x14ac:dyDescent="0.25">
      <c r="A55" s="145" t="s">
        <v>11</v>
      </c>
      <c r="B55" s="145" t="s">
        <v>42</v>
      </c>
      <c r="C55" s="145" t="s">
        <v>59</v>
      </c>
      <c r="D55" s="145"/>
      <c r="E55" s="130" t="s">
        <v>267</v>
      </c>
      <c r="F55" s="142" t="s">
        <v>327</v>
      </c>
      <c r="G55" s="125" t="s">
        <v>186</v>
      </c>
      <c r="H55" s="125" t="s">
        <v>97</v>
      </c>
      <c r="I55" s="125" t="s">
        <v>73</v>
      </c>
      <c r="J55" s="125" t="s">
        <v>368</v>
      </c>
      <c r="K55" s="147" t="s">
        <v>369</v>
      </c>
      <c r="L55" s="65">
        <v>3185.6</v>
      </c>
      <c r="M55" s="65">
        <v>3212.4</v>
      </c>
      <c r="N55" s="65">
        <v>3232.2</v>
      </c>
      <c r="O55" s="65">
        <v>3043.4</v>
      </c>
      <c r="P55" s="65">
        <v>3043.4</v>
      </c>
      <c r="Q55" s="65">
        <v>3043.4</v>
      </c>
    </row>
    <row r="56" spans="1:17" ht="213.75" customHeight="1" x14ac:dyDescent="0.25">
      <c r="A56" s="125" t="s">
        <v>11</v>
      </c>
      <c r="B56" s="125" t="s">
        <v>42</v>
      </c>
      <c r="C56" s="125" t="s">
        <v>64</v>
      </c>
      <c r="D56" s="125"/>
      <c r="E56" s="130" t="s">
        <v>132</v>
      </c>
      <c r="F56" s="130" t="s">
        <v>327</v>
      </c>
      <c r="G56" s="125" t="s">
        <v>186</v>
      </c>
      <c r="H56" s="125" t="s">
        <v>97</v>
      </c>
      <c r="I56" s="125" t="s">
        <v>59</v>
      </c>
      <c r="J56" s="42" t="s">
        <v>370</v>
      </c>
      <c r="K56" s="131" t="s">
        <v>371</v>
      </c>
      <c r="L56" s="65">
        <f>287.7+32.1+37.8+294.5</f>
        <v>652.1</v>
      </c>
      <c r="M56" s="65">
        <v>637.20000000000005</v>
      </c>
      <c r="N56" s="65">
        <v>749.1</v>
      </c>
      <c r="O56" s="65">
        <v>686.7</v>
      </c>
      <c r="P56" s="65">
        <v>714.2</v>
      </c>
      <c r="Q56" s="65">
        <v>714.2</v>
      </c>
    </row>
    <row r="57" spans="1:17" ht="236.25" customHeight="1" x14ac:dyDescent="0.25">
      <c r="A57" s="125" t="s">
        <v>11</v>
      </c>
      <c r="B57" s="125" t="s">
        <v>42</v>
      </c>
      <c r="C57" s="125" t="s">
        <v>11</v>
      </c>
      <c r="D57" s="125"/>
      <c r="E57" s="130" t="s">
        <v>135</v>
      </c>
      <c r="F57" s="130" t="s">
        <v>327</v>
      </c>
      <c r="G57" s="125" t="s">
        <v>186</v>
      </c>
      <c r="H57" s="125" t="s">
        <v>97</v>
      </c>
      <c r="I57" s="125" t="s">
        <v>73</v>
      </c>
      <c r="J57" s="42" t="s">
        <v>372</v>
      </c>
      <c r="K57" s="23" t="s">
        <v>373</v>
      </c>
      <c r="L57" s="65">
        <v>2547.5</v>
      </c>
      <c r="M57" s="65"/>
      <c r="N57" s="65"/>
      <c r="O57" s="65"/>
      <c r="P57" s="65"/>
      <c r="Q57" s="65"/>
    </row>
    <row r="58" spans="1:17" ht="22.5" customHeight="1" x14ac:dyDescent="0.25">
      <c r="A58" s="203" t="s">
        <v>11</v>
      </c>
      <c r="B58" s="203" t="s">
        <v>42</v>
      </c>
      <c r="C58" s="203" t="s">
        <v>73</v>
      </c>
      <c r="D58" s="203"/>
      <c r="E58" s="197" t="s">
        <v>270</v>
      </c>
      <c r="F58" s="197" t="s">
        <v>327</v>
      </c>
      <c r="G58" s="125" t="s">
        <v>186</v>
      </c>
      <c r="H58" s="125" t="s">
        <v>97</v>
      </c>
      <c r="I58" s="125" t="s">
        <v>73</v>
      </c>
      <c r="J58" s="42" t="s">
        <v>374</v>
      </c>
      <c r="K58" s="23">
        <v>612</v>
      </c>
      <c r="L58" s="65">
        <v>1.5</v>
      </c>
      <c r="M58" s="65"/>
      <c r="N58" s="65"/>
      <c r="O58" s="65"/>
      <c r="P58" s="65"/>
      <c r="Q58" s="65"/>
    </row>
    <row r="59" spans="1:17" ht="22.5" customHeight="1" x14ac:dyDescent="0.25">
      <c r="A59" s="204"/>
      <c r="B59" s="204"/>
      <c r="C59" s="204"/>
      <c r="D59" s="204"/>
      <c r="E59" s="198"/>
      <c r="F59" s="198"/>
      <c r="G59" s="125" t="s">
        <v>186</v>
      </c>
      <c r="H59" s="125" t="s">
        <v>97</v>
      </c>
      <c r="I59" s="125" t="s">
        <v>73</v>
      </c>
      <c r="J59" s="42" t="s">
        <v>375</v>
      </c>
      <c r="K59" s="23">
        <v>611</v>
      </c>
      <c r="L59" s="65">
        <v>26805.7</v>
      </c>
      <c r="M59" s="65"/>
      <c r="N59" s="65"/>
      <c r="O59" s="65"/>
      <c r="P59" s="65"/>
      <c r="Q59" s="65"/>
    </row>
    <row r="60" spans="1:17" ht="213.75" customHeight="1" x14ac:dyDescent="0.25">
      <c r="A60" s="148" t="s">
        <v>11</v>
      </c>
      <c r="B60" s="148" t="s">
        <v>42</v>
      </c>
      <c r="C60" s="148" t="s">
        <v>103</v>
      </c>
      <c r="D60" s="148"/>
      <c r="E60" s="149" t="s">
        <v>265</v>
      </c>
      <c r="F60" s="150" t="s">
        <v>327</v>
      </c>
      <c r="G60" s="125" t="s">
        <v>186</v>
      </c>
      <c r="H60" s="125" t="s">
        <v>88</v>
      </c>
      <c r="I60" s="125" t="s">
        <v>11</v>
      </c>
      <c r="J60" s="42" t="s">
        <v>376</v>
      </c>
      <c r="K60" s="23">
        <v>612</v>
      </c>
      <c r="L60" s="65"/>
      <c r="M60" s="65"/>
      <c r="N60" s="65"/>
      <c r="O60" s="65"/>
      <c r="P60" s="65"/>
      <c r="Q60" s="65"/>
    </row>
    <row r="61" spans="1:17" ht="15.75" x14ac:dyDescent="0.25">
      <c r="A61" s="151"/>
      <c r="B61" s="152"/>
      <c r="C61" s="153"/>
      <c r="D61" s="153"/>
      <c r="E61" s="153"/>
      <c r="F61" s="153"/>
      <c r="G61" s="153"/>
      <c r="H61" s="153"/>
      <c r="I61" s="153"/>
      <c r="J61" s="153"/>
      <c r="K61" s="153"/>
      <c r="L61" s="13"/>
      <c r="M61" s="13"/>
      <c r="N61" s="13"/>
      <c r="O61" s="13"/>
      <c r="P61" s="13"/>
      <c r="Q61" s="13"/>
    </row>
  </sheetData>
  <mergeCells count="96">
    <mergeCell ref="A6:P6"/>
    <mergeCell ref="A8:D8"/>
    <mergeCell ref="E8:E9"/>
    <mergeCell ref="F8:F9"/>
    <mergeCell ref="G8:K8"/>
    <mergeCell ref="L8:Q8"/>
    <mergeCell ref="A13:A14"/>
    <mergeCell ref="B13:B14"/>
    <mergeCell ref="C13:C14"/>
    <mergeCell ref="D13:D14"/>
    <mergeCell ref="E13:E14"/>
    <mergeCell ref="A10:A12"/>
    <mergeCell ref="B10:B12"/>
    <mergeCell ref="C10:C12"/>
    <mergeCell ref="D10:D12"/>
    <mergeCell ref="E10:E12"/>
    <mergeCell ref="L16:L17"/>
    <mergeCell ref="A16:A18"/>
    <mergeCell ref="B16:B18"/>
    <mergeCell ref="C16:C18"/>
    <mergeCell ref="D16:D18"/>
    <mergeCell ref="E16:E18"/>
    <mergeCell ref="F16:F18"/>
    <mergeCell ref="G16:G17"/>
    <mergeCell ref="H16:H17"/>
    <mergeCell ref="I16:I17"/>
    <mergeCell ref="J16:J17"/>
    <mergeCell ref="K16:K17"/>
    <mergeCell ref="A22:A24"/>
    <mergeCell ref="B22:B24"/>
    <mergeCell ref="C22:C24"/>
    <mergeCell ref="D22:D24"/>
    <mergeCell ref="E22:E24"/>
    <mergeCell ref="M16:M17"/>
    <mergeCell ref="N16:N17"/>
    <mergeCell ref="O16:O17"/>
    <mergeCell ref="P16:P17"/>
    <mergeCell ref="Q16:Q17"/>
    <mergeCell ref="F30:F31"/>
    <mergeCell ref="A25:A26"/>
    <mergeCell ref="B25:B26"/>
    <mergeCell ref="C25:C26"/>
    <mergeCell ref="D25:D26"/>
    <mergeCell ref="E25:E26"/>
    <mergeCell ref="F25:F26"/>
    <mergeCell ref="A30:A31"/>
    <mergeCell ref="B30:B31"/>
    <mergeCell ref="C30:C31"/>
    <mergeCell ref="D30:D31"/>
    <mergeCell ref="E30:E31"/>
    <mergeCell ref="F36:F37"/>
    <mergeCell ref="A32:A34"/>
    <mergeCell ref="B32:B34"/>
    <mergeCell ref="C32:C34"/>
    <mergeCell ref="D32:D34"/>
    <mergeCell ref="E32:E34"/>
    <mergeCell ref="F32:F34"/>
    <mergeCell ref="A36:A37"/>
    <mergeCell ref="B36:B37"/>
    <mergeCell ref="C36:C37"/>
    <mergeCell ref="D36:D37"/>
    <mergeCell ref="E36:E37"/>
    <mergeCell ref="F47:F48"/>
    <mergeCell ref="A38:A46"/>
    <mergeCell ref="B38:B46"/>
    <mergeCell ref="C38:C46"/>
    <mergeCell ref="D38:D46"/>
    <mergeCell ref="E38:E46"/>
    <mergeCell ref="F38:F46"/>
    <mergeCell ref="A47:A48"/>
    <mergeCell ref="B47:B48"/>
    <mergeCell ref="C47:C48"/>
    <mergeCell ref="D47:D48"/>
    <mergeCell ref="E47:E48"/>
    <mergeCell ref="A49:A50"/>
    <mergeCell ref="B49:B50"/>
    <mergeCell ref="C49:C50"/>
    <mergeCell ref="D49:D50"/>
    <mergeCell ref="E49:E50"/>
    <mergeCell ref="F58:F59"/>
    <mergeCell ref="F51:F52"/>
    <mergeCell ref="A53:A54"/>
    <mergeCell ref="B53:B54"/>
    <mergeCell ref="C53:C54"/>
    <mergeCell ref="D53:D54"/>
    <mergeCell ref="E53:E54"/>
    <mergeCell ref="A51:A52"/>
    <mergeCell ref="B51:B52"/>
    <mergeCell ref="C51:C52"/>
    <mergeCell ref="D51:D52"/>
    <mergeCell ref="E51:E52"/>
    <mergeCell ref="A58:A59"/>
    <mergeCell ref="B58:B59"/>
    <mergeCell ref="C58:C59"/>
    <mergeCell ref="D58:D59"/>
    <mergeCell ref="E58:E5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activeCell="C11" sqref="C11:C20"/>
    </sheetView>
  </sheetViews>
  <sheetFormatPr defaultRowHeight="15" x14ac:dyDescent="0.25"/>
  <cols>
    <col min="3" max="3" width="19.85546875" customWidth="1"/>
    <col min="4" max="4" width="20.28515625" customWidth="1"/>
  </cols>
  <sheetData>
    <row r="1" spans="1:11" x14ac:dyDescent="0.25">
      <c r="A1" s="31"/>
      <c r="B1" s="31"/>
      <c r="C1" s="31"/>
      <c r="D1" s="31"/>
      <c r="E1" s="31"/>
      <c r="F1" s="31"/>
      <c r="G1" s="31"/>
      <c r="H1" s="31" t="s">
        <v>377</v>
      </c>
      <c r="I1" s="31"/>
      <c r="J1" s="31"/>
      <c r="K1" s="31"/>
    </row>
    <row r="2" spans="1:11" x14ac:dyDescent="0.25">
      <c r="A2" s="31"/>
      <c r="B2" s="31"/>
      <c r="C2" s="31"/>
      <c r="D2" s="31"/>
      <c r="E2" s="31"/>
      <c r="F2" s="31"/>
      <c r="G2" s="31"/>
      <c r="H2" s="31" t="s">
        <v>1</v>
      </c>
      <c r="I2" s="31"/>
      <c r="J2" s="31"/>
      <c r="K2" s="31"/>
    </row>
    <row r="3" spans="1:11" x14ac:dyDescent="0.25">
      <c r="A3" s="31"/>
      <c r="B3" s="31"/>
      <c r="C3" s="31"/>
      <c r="D3" s="31"/>
      <c r="E3" s="31"/>
      <c r="F3" s="31"/>
      <c r="G3" s="31"/>
      <c r="H3" s="31" t="s">
        <v>306</v>
      </c>
      <c r="I3" s="31"/>
      <c r="J3" s="31"/>
      <c r="K3" s="31"/>
    </row>
    <row r="4" spans="1:11" x14ac:dyDescent="0.25">
      <c r="A4" s="31"/>
      <c r="B4" s="31"/>
      <c r="C4" s="31"/>
      <c r="D4" s="31"/>
      <c r="E4" s="31"/>
      <c r="F4" s="31"/>
      <c r="G4" s="31"/>
      <c r="H4" s="82"/>
      <c r="I4" s="82"/>
      <c r="J4" s="82"/>
      <c r="K4" s="82"/>
    </row>
    <row r="5" spans="1:11" x14ac:dyDescent="0.25">
      <c r="A5" s="31"/>
      <c r="B5" s="31"/>
      <c r="C5" s="31"/>
      <c r="D5" s="31"/>
      <c r="E5" s="31"/>
      <c r="F5" s="31"/>
      <c r="G5" s="31"/>
      <c r="H5" s="154"/>
      <c r="I5" s="31"/>
      <c r="J5" s="31"/>
      <c r="K5" s="31"/>
    </row>
    <row r="6" spans="1:11" x14ac:dyDescent="0.25">
      <c r="A6" s="249" t="s">
        <v>378</v>
      </c>
      <c r="B6" s="193"/>
      <c r="C6" s="193"/>
      <c r="D6" s="193"/>
      <c r="E6" s="193"/>
      <c r="F6" s="193"/>
      <c r="G6" s="193"/>
      <c r="H6" s="193"/>
      <c r="I6" s="193"/>
      <c r="J6" s="193"/>
      <c r="K6" s="124"/>
    </row>
    <row r="7" spans="1:1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x14ac:dyDescent="0.25">
      <c r="A8" s="250" t="s">
        <v>3</v>
      </c>
      <c r="B8" s="251"/>
      <c r="C8" s="242" t="s">
        <v>379</v>
      </c>
      <c r="D8" s="242" t="s">
        <v>380</v>
      </c>
      <c r="E8" s="252" t="s">
        <v>381</v>
      </c>
      <c r="F8" s="253"/>
      <c r="G8" s="253"/>
      <c r="H8" s="253"/>
      <c r="I8" s="253"/>
      <c r="J8" s="253"/>
      <c r="K8" s="254"/>
    </row>
    <row r="9" spans="1:11" x14ac:dyDescent="0.25">
      <c r="A9" s="250"/>
      <c r="B9" s="251"/>
      <c r="C9" s="243" t="s">
        <v>176</v>
      </c>
      <c r="D9" s="243"/>
      <c r="E9" s="242" t="s">
        <v>382</v>
      </c>
      <c r="F9" s="242" t="s">
        <v>185</v>
      </c>
      <c r="G9" s="189" t="s">
        <v>220</v>
      </c>
      <c r="H9" s="242" t="s">
        <v>225</v>
      </c>
      <c r="I9" s="242" t="s">
        <v>226</v>
      </c>
      <c r="J9" s="242" t="s">
        <v>227</v>
      </c>
      <c r="K9" s="242" t="s">
        <v>305</v>
      </c>
    </row>
    <row r="10" spans="1:11" ht="36.75" customHeight="1" x14ac:dyDescent="0.25">
      <c r="A10" s="155" t="s">
        <v>7</v>
      </c>
      <c r="B10" s="155" t="s">
        <v>8</v>
      </c>
      <c r="C10" s="243"/>
      <c r="D10" s="243"/>
      <c r="E10" s="243"/>
      <c r="F10" s="243"/>
      <c r="G10" s="190"/>
      <c r="H10" s="243"/>
      <c r="I10" s="243"/>
      <c r="J10" s="243"/>
      <c r="K10" s="243"/>
    </row>
    <row r="11" spans="1:11" x14ac:dyDescent="0.25">
      <c r="A11" s="244" t="s">
        <v>11</v>
      </c>
      <c r="B11" s="233"/>
      <c r="C11" s="246" t="s">
        <v>306</v>
      </c>
      <c r="D11" s="156" t="s">
        <v>324</v>
      </c>
      <c r="E11" s="157">
        <f>SUM(F11:K11)</f>
        <v>603839.12</v>
      </c>
      <c r="F11" s="158">
        <f t="shared" ref="F11" si="0">SUM(F12+F18+F19+F20)</f>
        <v>122420.42000000001</v>
      </c>
      <c r="G11" s="158">
        <f t="shared" ref="G11" si="1">SUM(G12+G18+G19+G20)</f>
        <v>95530.400000000009</v>
      </c>
      <c r="H11" s="158">
        <f>SUM(H12+H18+H19+H20)</f>
        <v>96027.400000000009</v>
      </c>
      <c r="I11" s="158">
        <f t="shared" ref="I11:K11" si="2">SUM(I12+I18+I19+I20)</f>
        <v>93696.7</v>
      </c>
      <c r="J11" s="158">
        <f t="shared" si="2"/>
        <v>98082.1</v>
      </c>
      <c r="K11" s="158">
        <f t="shared" si="2"/>
        <v>98082.1</v>
      </c>
    </row>
    <row r="12" spans="1:11" ht="22.5" x14ac:dyDescent="0.25">
      <c r="A12" s="244"/>
      <c r="B12" s="233"/>
      <c r="C12" s="247"/>
      <c r="D12" s="159" t="s">
        <v>383</v>
      </c>
      <c r="E12" s="157">
        <f t="shared" ref="E12:E60" si="3">SUM(F12:K12)</f>
        <v>603839.12</v>
      </c>
      <c r="F12" s="160">
        <f t="shared" ref="F12:K12" si="4">F22+F32+F52+F42</f>
        <v>122420.42000000001</v>
      </c>
      <c r="G12" s="160">
        <f t="shared" si="4"/>
        <v>95530.400000000009</v>
      </c>
      <c r="H12" s="160">
        <f t="shared" si="4"/>
        <v>96027.400000000009</v>
      </c>
      <c r="I12" s="160">
        <f t="shared" si="4"/>
        <v>93696.7</v>
      </c>
      <c r="J12" s="160">
        <f t="shared" si="4"/>
        <v>98082.1</v>
      </c>
      <c r="K12" s="160">
        <f t="shared" si="4"/>
        <v>98082.1</v>
      </c>
    </row>
    <row r="13" spans="1:11" x14ac:dyDescent="0.25">
      <c r="A13" s="244"/>
      <c r="B13" s="233"/>
      <c r="C13" s="247"/>
      <c r="D13" s="161" t="s">
        <v>384</v>
      </c>
      <c r="E13" s="157">
        <f t="shared" si="3"/>
        <v>0</v>
      </c>
      <c r="F13" s="160"/>
      <c r="G13" s="160"/>
      <c r="H13" s="160"/>
      <c r="I13" s="160"/>
      <c r="J13" s="160"/>
      <c r="K13" s="160"/>
    </row>
    <row r="14" spans="1:11" ht="33.75" x14ac:dyDescent="0.25">
      <c r="A14" s="244"/>
      <c r="B14" s="233"/>
      <c r="C14" s="247"/>
      <c r="D14" s="161" t="s">
        <v>385</v>
      </c>
      <c r="E14" s="157">
        <f t="shared" si="3"/>
        <v>592172.92000000004</v>
      </c>
      <c r="F14" s="160">
        <f t="shared" ref="F14:G15" si="5">F24+F34+F54+F44</f>
        <v>120138.32</v>
      </c>
      <c r="G14" s="160">
        <f t="shared" si="5"/>
        <v>89843.6</v>
      </c>
      <c r="H14" s="160">
        <f>H24+H34+H54+H44</f>
        <v>95244.1</v>
      </c>
      <c r="I14" s="160">
        <f t="shared" ref="H14:K20" si="6">I24+I34+I54+I44</f>
        <v>93078.7</v>
      </c>
      <c r="J14" s="160">
        <f>J24+J34+J54+J44</f>
        <v>96934.1</v>
      </c>
      <c r="K14" s="160">
        <f>K24+K34+K54+K44</f>
        <v>96934.1</v>
      </c>
    </row>
    <row r="15" spans="1:11" ht="22.5" x14ac:dyDescent="0.25">
      <c r="A15" s="244"/>
      <c r="B15" s="233"/>
      <c r="C15" s="247"/>
      <c r="D15" s="161" t="s">
        <v>386</v>
      </c>
      <c r="E15" s="157">
        <f t="shared" si="3"/>
        <v>10786.7</v>
      </c>
      <c r="F15" s="160">
        <f>F25+F35+F55+F45</f>
        <v>2282.1</v>
      </c>
      <c r="G15" s="160">
        <f t="shared" si="5"/>
        <v>4807.3</v>
      </c>
      <c r="H15" s="160">
        <f>H25+H35+H55+H45</f>
        <v>783.3</v>
      </c>
      <c r="I15" s="160">
        <f t="shared" si="6"/>
        <v>618</v>
      </c>
      <c r="J15" s="160">
        <f t="shared" si="6"/>
        <v>1148</v>
      </c>
      <c r="K15" s="160">
        <f t="shared" si="6"/>
        <v>1148</v>
      </c>
    </row>
    <row r="16" spans="1:11" ht="33.75" x14ac:dyDescent="0.25">
      <c r="A16" s="244"/>
      <c r="B16" s="233"/>
      <c r="C16" s="247"/>
      <c r="D16" s="161" t="s">
        <v>387</v>
      </c>
      <c r="E16" s="157">
        <f t="shared" si="3"/>
        <v>879.5</v>
      </c>
      <c r="F16" s="160">
        <f t="shared" ref="F16:G20" si="7">F26+F36+F56+F46</f>
        <v>0</v>
      </c>
      <c r="G16" s="160">
        <f t="shared" si="7"/>
        <v>879.5</v>
      </c>
      <c r="H16" s="160">
        <f t="shared" si="6"/>
        <v>0</v>
      </c>
      <c r="I16" s="160">
        <f>I26+I36+I56+I46</f>
        <v>0</v>
      </c>
      <c r="J16" s="160">
        <f t="shared" si="6"/>
        <v>0</v>
      </c>
      <c r="K16" s="160">
        <f t="shared" si="6"/>
        <v>0</v>
      </c>
    </row>
    <row r="17" spans="1:11" ht="22.5" x14ac:dyDescent="0.25">
      <c r="A17" s="244"/>
      <c r="B17" s="233"/>
      <c r="C17" s="247"/>
      <c r="D17" s="161" t="s">
        <v>388</v>
      </c>
      <c r="E17" s="157">
        <f t="shared" si="3"/>
        <v>0</v>
      </c>
      <c r="F17" s="160">
        <f t="shared" si="7"/>
        <v>0</v>
      </c>
      <c r="G17" s="160">
        <f t="shared" si="7"/>
        <v>0</v>
      </c>
      <c r="H17" s="160">
        <f t="shared" si="6"/>
        <v>0</v>
      </c>
      <c r="I17" s="160">
        <f t="shared" si="6"/>
        <v>0</v>
      </c>
      <c r="J17" s="160">
        <f t="shared" si="6"/>
        <v>0</v>
      </c>
      <c r="K17" s="160">
        <f t="shared" si="6"/>
        <v>0</v>
      </c>
    </row>
    <row r="18" spans="1:11" ht="45" x14ac:dyDescent="0.25">
      <c r="A18" s="244"/>
      <c r="B18" s="233"/>
      <c r="C18" s="247"/>
      <c r="D18" s="162" t="s">
        <v>389</v>
      </c>
      <c r="E18" s="157">
        <f t="shared" si="3"/>
        <v>0</v>
      </c>
      <c r="F18" s="160">
        <f t="shared" si="7"/>
        <v>0</v>
      </c>
      <c r="G18" s="160">
        <f t="shared" si="7"/>
        <v>0</v>
      </c>
      <c r="H18" s="160">
        <f t="shared" si="6"/>
        <v>0</v>
      </c>
      <c r="I18" s="160">
        <f t="shared" si="6"/>
        <v>0</v>
      </c>
      <c r="J18" s="160">
        <f t="shared" si="6"/>
        <v>0</v>
      </c>
      <c r="K18" s="160">
        <f t="shared" si="6"/>
        <v>0</v>
      </c>
    </row>
    <row r="19" spans="1:11" ht="33.75" x14ac:dyDescent="0.25">
      <c r="A19" s="244"/>
      <c r="B19" s="233"/>
      <c r="C19" s="247"/>
      <c r="D19" s="162" t="s">
        <v>390</v>
      </c>
      <c r="E19" s="157">
        <f t="shared" si="3"/>
        <v>0</v>
      </c>
      <c r="F19" s="160">
        <f t="shared" si="7"/>
        <v>0</v>
      </c>
      <c r="G19" s="160">
        <f t="shared" si="7"/>
        <v>0</v>
      </c>
      <c r="H19" s="160">
        <f t="shared" si="6"/>
        <v>0</v>
      </c>
      <c r="I19" s="160">
        <f t="shared" si="6"/>
        <v>0</v>
      </c>
      <c r="J19" s="160">
        <f t="shared" si="6"/>
        <v>0</v>
      </c>
      <c r="K19" s="160">
        <f t="shared" si="6"/>
        <v>0</v>
      </c>
    </row>
    <row r="20" spans="1:11" x14ac:dyDescent="0.25">
      <c r="A20" s="245"/>
      <c r="B20" s="234"/>
      <c r="C20" s="248"/>
      <c r="D20" s="162" t="s">
        <v>391</v>
      </c>
      <c r="E20" s="157">
        <f t="shared" si="3"/>
        <v>0</v>
      </c>
      <c r="F20" s="160">
        <f>F30+F40+F60+F50</f>
        <v>0</v>
      </c>
      <c r="G20" s="160">
        <f t="shared" si="7"/>
        <v>0</v>
      </c>
      <c r="H20" s="160">
        <f t="shared" si="6"/>
        <v>0</v>
      </c>
      <c r="I20" s="160">
        <f t="shared" si="6"/>
        <v>0</v>
      </c>
      <c r="J20" s="160">
        <f t="shared" si="6"/>
        <v>0</v>
      </c>
      <c r="K20" s="160">
        <f t="shared" si="6"/>
        <v>0</v>
      </c>
    </row>
    <row r="21" spans="1:11" x14ac:dyDescent="0.25">
      <c r="A21" s="233" t="s">
        <v>11</v>
      </c>
      <c r="B21" s="233" t="s">
        <v>12</v>
      </c>
      <c r="C21" s="235" t="s">
        <v>13</v>
      </c>
      <c r="D21" s="156" t="s">
        <v>324</v>
      </c>
      <c r="E21" s="157">
        <f t="shared" si="3"/>
        <v>149333.82</v>
      </c>
      <c r="F21" s="163">
        <f>F22+F28+F29+F30</f>
        <v>21478.719999999998</v>
      </c>
      <c r="G21" s="163">
        <f t="shared" ref="G21:K21" si="8">G22+G28+G29+G30</f>
        <v>23211.599999999999</v>
      </c>
      <c r="H21" s="163">
        <f t="shared" si="8"/>
        <v>24217.600000000002</v>
      </c>
      <c r="I21" s="163">
        <f t="shared" si="8"/>
        <v>25850.3</v>
      </c>
      <c r="J21" s="163">
        <f t="shared" si="8"/>
        <v>27287.8</v>
      </c>
      <c r="K21" s="163">
        <f t="shared" si="8"/>
        <v>27287.8</v>
      </c>
    </row>
    <row r="22" spans="1:11" ht="22.5" x14ac:dyDescent="0.25">
      <c r="A22" s="233"/>
      <c r="B22" s="233"/>
      <c r="C22" s="235"/>
      <c r="D22" s="159" t="s">
        <v>383</v>
      </c>
      <c r="E22" s="157">
        <f t="shared" si="3"/>
        <v>149333.82</v>
      </c>
      <c r="F22" s="164">
        <f>F24+F27+F25+F26</f>
        <v>21478.719999999998</v>
      </c>
      <c r="G22" s="164">
        <f t="shared" ref="G22:K22" si="9">G24+G27+G25+G26</f>
        <v>23211.599999999999</v>
      </c>
      <c r="H22" s="164">
        <f t="shared" si="9"/>
        <v>24217.600000000002</v>
      </c>
      <c r="I22" s="164">
        <f t="shared" si="9"/>
        <v>25850.3</v>
      </c>
      <c r="J22" s="164">
        <f t="shared" si="9"/>
        <v>27287.8</v>
      </c>
      <c r="K22" s="164">
        <f t="shared" si="9"/>
        <v>27287.8</v>
      </c>
    </row>
    <row r="23" spans="1:11" x14ac:dyDescent="0.25">
      <c r="A23" s="233"/>
      <c r="B23" s="233"/>
      <c r="C23" s="235"/>
      <c r="D23" s="161" t="s">
        <v>384</v>
      </c>
      <c r="E23" s="157">
        <f t="shared" si="3"/>
        <v>0</v>
      </c>
      <c r="F23" s="164"/>
      <c r="G23" s="164"/>
      <c r="H23" s="164"/>
      <c r="I23" s="164"/>
      <c r="J23" s="164"/>
      <c r="K23" s="164"/>
    </row>
    <row r="24" spans="1:11" ht="33.75" x14ac:dyDescent="0.25">
      <c r="A24" s="233"/>
      <c r="B24" s="233"/>
      <c r="C24" s="235"/>
      <c r="D24" s="161" t="s">
        <v>385</v>
      </c>
      <c r="E24" s="157">
        <f t="shared" si="3"/>
        <v>148896.12</v>
      </c>
      <c r="F24" s="164">
        <f>'[1]5'!L13-F25</f>
        <v>21396.62</v>
      </c>
      <c r="G24" s="164">
        <f>'[1]5'!M13-G25</f>
        <v>23092</v>
      </c>
      <c r="H24" s="164">
        <f>'[1]5'!N13-H25</f>
        <v>24099.600000000002</v>
      </c>
      <c r="I24" s="164">
        <f>'[1]5'!O13-I25</f>
        <v>25732.3</v>
      </c>
      <c r="J24" s="164">
        <f>'[1]5'!P13-J25</f>
        <v>27287.8</v>
      </c>
      <c r="K24" s="164">
        <f>'[1]5'!Q13-K25</f>
        <v>27287.8</v>
      </c>
    </row>
    <row r="25" spans="1:11" ht="22.5" x14ac:dyDescent="0.25">
      <c r="A25" s="233"/>
      <c r="B25" s="233"/>
      <c r="C25" s="235"/>
      <c r="D25" s="161" t="s">
        <v>386</v>
      </c>
      <c r="E25" s="157">
        <f t="shared" si="3"/>
        <v>437.7</v>
      </c>
      <c r="F25" s="164">
        <v>82.1</v>
      </c>
      <c r="G25" s="164">
        <v>119.6</v>
      </c>
      <c r="H25" s="164">
        <v>118</v>
      </c>
      <c r="I25" s="164">
        <v>118</v>
      </c>
      <c r="J25" s="164"/>
      <c r="K25" s="164"/>
    </row>
    <row r="26" spans="1:11" ht="33.75" x14ac:dyDescent="0.25">
      <c r="A26" s="233"/>
      <c r="B26" s="233"/>
      <c r="C26" s="235"/>
      <c r="D26" s="161" t="s">
        <v>387</v>
      </c>
      <c r="E26" s="157">
        <f t="shared" si="3"/>
        <v>0</v>
      </c>
      <c r="F26" s="164"/>
      <c r="G26" s="164"/>
      <c r="H26" s="164"/>
      <c r="I26" s="164"/>
      <c r="J26" s="164"/>
      <c r="K26" s="164"/>
    </row>
    <row r="27" spans="1:11" ht="22.5" x14ac:dyDescent="0.25">
      <c r="A27" s="233"/>
      <c r="B27" s="233"/>
      <c r="C27" s="235"/>
      <c r="D27" s="161" t="s">
        <v>388</v>
      </c>
      <c r="E27" s="157">
        <f t="shared" si="3"/>
        <v>0</v>
      </c>
      <c r="F27" s="164"/>
      <c r="G27" s="164"/>
      <c r="H27" s="164"/>
      <c r="I27" s="164"/>
      <c r="J27" s="164"/>
      <c r="K27" s="164"/>
    </row>
    <row r="28" spans="1:11" ht="45" x14ac:dyDescent="0.25">
      <c r="A28" s="233"/>
      <c r="B28" s="233"/>
      <c r="C28" s="235"/>
      <c r="D28" s="162" t="s">
        <v>389</v>
      </c>
      <c r="E28" s="157">
        <f t="shared" si="3"/>
        <v>0</v>
      </c>
      <c r="F28" s="164"/>
      <c r="G28" s="164"/>
      <c r="H28" s="164"/>
      <c r="I28" s="164"/>
      <c r="J28" s="164"/>
      <c r="K28" s="164"/>
    </row>
    <row r="29" spans="1:11" ht="33.75" x14ac:dyDescent="0.25">
      <c r="A29" s="233"/>
      <c r="B29" s="233"/>
      <c r="C29" s="235"/>
      <c r="D29" s="162" t="s">
        <v>390</v>
      </c>
      <c r="E29" s="157">
        <f t="shared" si="3"/>
        <v>0</v>
      </c>
      <c r="F29" s="164"/>
      <c r="G29" s="164"/>
      <c r="H29" s="164"/>
      <c r="I29" s="164"/>
      <c r="J29" s="164"/>
      <c r="K29" s="164"/>
    </row>
    <row r="30" spans="1:11" x14ac:dyDescent="0.25">
      <c r="A30" s="234"/>
      <c r="B30" s="234"/>
      <c r="C30" s="235"/>
      <c r="D30" s="162" t="s">
        <v>391</v>
      </c>
      <c r="E30" s="157">
        <f t="shared" si="3"/>
        <v>0</v>
      </c>
      <c r="F30" s="164"/>
      <c r="G30" s="164"/>
      <c r="H30" s="164"/>
      <c r="I30" s="164"/>
      <c r="J30" s="164"/>
      <c r="K30" s="164"/>
    </row>
    <row r="31" spans="1:11" x14ac:dyDescent="0.25">
      <c r="A31" s="236" t="s">
        <v>11</v>
      </c>
      <c r="B31" s="236" t="s">
        <v>24</v>
      </c>
      <c r="C31" s="239" t="s">
        <v>25</v>
      </c>
      <c r="D31" s="165" t="s">
        <v>324</v>
      </c>
      <c r="E31" s="157">
        <f t="shared" si="3"/>
        <v>395656.8</v>
      </c>
      <c r="F31" s="163">
        <f t="shared" ref="F31:K31" si="10">F32+F38+F39+F40</f>
        <v>62233.2</v>
      </c>
      <c r="G31" s="163">
        <f t="shared" si="10"/>
        <v>67405.399999999994</v>
      </c>
      <c r="H31" s="163">
        <f t="shared" si="10"/>
        <v>67828.5</v>
      </c>
      <c r="I31" s="163">
        <f t="shared" si="10"/>
        <v>64116.299999999996</v>
      </c>
      <c r="J31" s="163">
        <f t="shared" si="10"/>
        <v>67036.7</v>
      </c>
      <c r="K31" s="163">
        <f t="shared" si="10"/>
        <v>67036.7</v>
      </c>
    </row>
    <row r="32" spans="1:11" ht="22.5" x14ac:dyDescent="0.25">
      <c r="A32" s="237"/>
      <c r="B32" s="237"/>
      <c r="C32" s="240"/>
      <c r="D32" s="166" t="s">
        <v>383</v>
      </c>
      <c r="E32" s="157">
        <f t="shared" si="3"/>
        <v>395656.8</v>
      </c>
      <c r="F32" s="164">
        <f t="shared" ref="F32:K32" si="11">F34+F37+F35+F36</f>
        <v>62233.2</v>
      </c>
      <c r="G32" s="164">
        <f t="shared" si="11"/>
        <v>67405.399999999994</v>
      </c>
      <c r="H32" s="164">
        <f t="shared" si="11"/>
        <v>67828.5</v>
      </c>
      <c r="I32" s="164">
        <f t="shared" si="11"/>
        <v>64116.299999999996</v>
      </c>
      <c r="J32" s="164">
        <f t="shared" si="11"/>
        <v>67036.7</v>
      </c>
      <c r="K32" s="164">
        <f t="shared" si="11"/>
        <v>67036.7</v>
      </c>
    </row>
    <row r="33" spans="1:11" x14ac:dyDescent="0.25">
      <c r="A33" s="237"/>
      <c r="B33" s="237"/>
      <c r="C33" s="240"/>
      <c r="D33" s="167" t="s">
        <v>384</v>
      </c>
      <c r="E33" s="157">
        <f t="shared" si="3"/>
        <v>0</v>
      </c>
      <c r="F33" s="164"/>
      <c r="G33" s="164"/>
      <c r="H33" s="164"/>
      <c r="I33" s="164"/>
      <c r="J33" s="164"/>
      <c r="K33" s="164"/>
    </row>
    <row r="34" spans="1:11" ht="33.75" x14ac:dyDescent="0.25">
      <c r="A34" s="237"/>
      <c r="B34" s="237"/>
      <c r="C34" s="240"/>
      <c r="D34" s="167" t="s">
        <v>385</v>
      </c>
      <c r="E34" s="157">
        <f t="shared" si="3"/>
        <v>384428.3</v>
      </c>
      <c r="F34" s="164">
        <f>'[1]5'!L22-F35</f>
        <v>60033.2</v>
      </c>
      <c r="G34" s="164">
        <f>'[1]5'!M22-G35-G36</f>
        <v>61838.2</v>
      </c>
      <c r="H34" s="164">
        <f>'[1]5'!N22-H35</f>
        <v>67163.199999999997</v>
      </c>
      <c r="I34" s="164">
        <f>'[1]5'!O22-I35</f>
        <v>63616.299999999996</v>
      </c>
      <c r="J34" s="164">
        <f>'[1]5'!P22-J35</f>
        <v>65888.7</v>
      </c>
      <c r="K34" s="164">
        <f>'[1]5'!Q22-K35</f>
        <v>65888.7</v>
      </c>
    </row>
    <row r="35" spans="1:11" ht="22.5" x14ac:dyDescent="0.25">
      <c r="A35" s="237"/>
      <c r="B35" s="237"/>
      <c r="C35" s="240"/>
      <c r="D35" s="167" t="s">
        <v>386</v>
      </c>
      <c r="E35" s="157">
        <f t="shared" si="3"/>
        <v>10349</v>
      </c>
      <c r="F35" s="164">
        <v>2200</v>
      </c>
      <c r="G35" s="164">
        <f>5567.2-G36</f>
        <v>4687.7</v>
      </c>
      <c r="H35" s="164">
        <f>500+105.3+60</f>
        <v>665.3</v>
      </c>
      <c r="I35" s="164">
        <v>500</v>
      </c>
      <c r="J35" s="164">
        <v>1148</v>
      </c>
      <c r="K35" s="164">
        <v>1148</v>
      </c>
    </row>
    <row r="36" spans="1:11" ht="33.75" x14ac:dyDescent="0.25">
      <c r="A36" s="237"/>
      <c r="B36" s="237"/>
      <c r="C36" s="240"/>
      <c r="D36" s="161" t="s">
        <v>387</v>
      </c>
      <c r="E36" s="157">
        <f t="shared" si="3"/>
        <v>879.5</v>
      </c>
      <c r="F36" s="164"/>
      <c r="G36" s="164">
        <v>879.5</v>
      </c>
      <c r="H36" s="164"/>
      <c r="I36" s="164"/>
      <c r="J36" s="164"/>
      <c r="K36" s="164"/>
    </row>
    <row r="37" spans="1:11" ht="22.5" x14ac:dyDescent="0.25">
      <c r="A37" s="237"/>
      <c r="B37" s="237"/>
      <c r="C37" s="240"/>
      <c r="D37" s="167" t="s">
        <v>388</v>
      </c>
      <c r="E37" s="157">
        <f t="shared" si="3"/>
        <v>0</v>
      </c>
      <c r="F37" s="164"/>
      <c r="G37" s="164"/>
      <c r="H37" s="164"/>
      <c r="I37" s="164"/>
      <c r="J37" s="164"/>
      <c r="K37" s="164"/>
    </row>
    <row r="38" spans="1:11" ht="45" x14ac:dyDescent="0.25">
      <c r="A38" s="237"/>
      <c r="B38" s="237"/>
      <c r="C38" s="240"/>
      <c r="D38" s="168" t="s">
        <v>389</v>
      </c>
      <c r="E38" s="157">
        <f t="shared" si="3"/>
        <v>0</v>
      </c>
      <c r="F38" s="164"/>
      <c r="G38" s="164"/>
      <c r="H38" s="164"/>
      <c r="I38" s="164"/>
      <c r="J38" s="164"/>
      <c r="K38" s="164"/>
    </row>
    <row r="39" spans="1:11" ht="33.75" x14ac:dyDescent="0.25">
      <c r="A39" s="237"/>
      <c r="B39" s="237"/>
      <c r="C39" s="240"/>
      <c r="D39" s="168" t="s">
        <v>390</v>
      </c>
      <c r="E39" s="157">
        <f t="shared" si="3"/>
        <v>0</v>
      </c>
      <c r="F39" s="164"/>
      <c r="G39" s="164"/>
      <c r="H39" s="164"/>
      <c r="I39" s="164"/>
      <c r="J39" s="164"/>
      <c r="K39" s="164"/>
    </row>
    <row r="40" spans="1:11" x14ac:dyDescent="0.25">
      <c r="A40" s="238"/>
      <c r="B40" s="238"/>
      <c r="C40" s="241"/>
      <c r="D40" s="168" t="s">
        <v>391</v>
      </c>
      <c r="E40" s="157">
        <f t="shared" si="3"/>
        <v>0</v>
      </c>
      <c r="F40" s="164"/>
      <c r="G40" s="164"/>
      <c r="H40" s="164"/>
      <c r="I40" s="164"/>
      <c r="J40" s="164"/>
      <c r="K40" s="164"/>
    </row>
    <row r="41" spans="1:11" x14ac:dyDescent="0.25">
      <c r="A41" s="233" t="s">
        <v>11</v>
      </c>
      <c r="B41" s="233" t="s">
        <v>37</v>
      </c>
      <c r="C41" s="235" t="s">
        <v>38</v>
      </c>
      <c r="D41" s="156" t="s">
        <v>324</v>
      </c>
      <c r="E41" s="157">
        <f t="shared" si="3"/>
        <v>6579.9</v>
      </c>
      <c r="F41" s="158">
        <f t="shared" ref="F41:K41" si="12">F42+F48+F49+F50</f>
        <v>5516.0999999999995</v>
      </c>
      <c r="G41" s="158">
        <f t="shared" si="12"/>
        <v>1063.8</v>
      </c>
      <c r="H41" s="158">
        <f t="shared" si="12"/>
        <v>0</v>
      </c>
      <c r="I41" s="158">
        <f t="shared" si="12"/>
        <v>0</v>
      </c>
      <c r="J41" s="158">
        <f t="shared" si="12"/>
        <v>0</v>
      </c>
      <c r="K41" s="158">
        <f t="shared" si="12"/>
        <v>0</v>
      </c>
    </row>
    <row r="42" spans="1:11" ht="22.5" x14ac:dyDescent="0.25">
      <c r="A42" s="233"/>
      <c r="B42" s="233"/>
      <c r="C42" s="235"/>
      <c r="D42" s="159" t="s">
        <v>383</v>
      </c>
      <c r="E42" s="157">
        <f t="shared" si="3"/>
        <v>6579.9</v>
      </c>
      <c r="F42" s="160">
        <f t="shared" ref="F42" si="13">F44+F47</f>
        <v>5516.0999999999995</v>
      </c>
      <c r="G42" s="160">
        <f>G44+G47</f>
        <v>1063.8</v>
      </c>
      <c r="H42" s="160">
        <f t="shared" ref="H42:I42" si="14">H44+H47</f>
        <v>0</v>
      </c>
      <c r="I42" s="160">
        <f t="shared" si="14"/>
        <v>0</v>
      </c>
      <c r="J42" s="160">
        <f>J44+J47+J45</f>
        <v>0</v>
      </c>
      <c r="K42" s="160">
        <f>K44+K47+K45</f>
        <v>0</v>
      </c>
    </row>
    <row r="43" spans="1:11" x14ac:dyDescent="0.25">
      <c r="A43" s="233"/>
      <c r="B43" s="233"/>
      <c r="C43" s="235"/>
      <c r="D43" s="161" t="s">
        <v>384</v>
      </c>
      <c r="E43" s="157">
        <f t="shared" si="3"/>
        <v>0</v>
      </c>
      <c r="F43" s="160"/>
      <c r="G43" s="160"/>
      <c r="H43" s="160"/>
      <c r="I43" s="160"/>
      <c r="J43" s="160"/>
      <c r="K43" s="160"/>
    </row>
    <row r="44" spans="1:11" ht="33.75" x14ac:dyDescent="0.25">
      <c r="A44" s="233"/>
      <c r="B44" s="233"/>
      <c r="C44" s="235"/>
      <c r="D44" s="161" t="s">
        <v>385</v>
      </c>
      <c r="E44" s="157">
        <f t="shared" si="3"/>
        <v>6579.9</v>
      </c>
      <c r="F44" s="160">
        <f>'[1]5'!L49</f>
        <v>5516.0999999999995</v>
      </c>
      <c r="G44" s="160">
        <f>'[1]5'!M49</f>
        <v>1063.8</v>
      </c>
      <c r="H44" s="160">
        <f>'[1]5'!N49</f>
        <v>0</v>
      </c>
      <c r="I44" s="160">
        <f>'[1]5'!O49</f>
        <v>0</v>
      </c>
      <c r="J44" s="160">
        <f>'[1]5'!P49</f>
        <v>0</v>
      </c>
      <c r="K44" s="160">
        <f>'[1]5'!Q49</f>
        <v>0</v>
      </c>
    </row>
    <row r="45" spans="1:11" ht="22.5" x14ac:dyDescent="0.25">
      <c r="A45" s="233"/>
      <c r="B45" s="233"/>
      <c r="C45" s="235"/>
      <c r="D45" s="161" t="s">
        <v>386</v>
      </c>
      <c r="E45" s="157">
        <f t="shared" si="3"/>
        <v>0</v>
      </c>
      <c r="F45" s="160"/>
      <c r="G45" s="160"/>
      <c r="H45" s="160"/>
      <c r="I45" s="160"/>
      <c r="J45" s="160"/>
      <c r="K45" s="160"/>
    </row>
    <row r="46" spans="1:11" ht="33.75" x14ac:dyDescent="0.25">
      <c r="A46" s="233"/>
      <c r="B46" s="233"/>
      <c r="C46" s="235"/>
      <c r="D46" s="161" t="s">
        <v>387</v>
      </c>
      <c r="E46" s="157">
        <f t="shared" si="3"/>
        <v>0</v>
      </c>
      <c r="F46" s="160"/>
      <c r="G46" s="160"/>
      <c r="H46" s="160"/>
      <c r="I46" s="160"/>
      <c r="J46" s="160"/>
      <c r="K46" s="160"/>
    </row>
    <row r="47" spans="1:11" ht="22.5" x14ac:dyDescent="0.25">
      <c r="A47" s="233"/>
      <c r="B47" s="233"/>
      <c r="C47" s="235"/>
      <c r="D47" s="161" t="s">
        <v>388</v>
      </c>
      <c r="E47" s="157">
        <f t="shared" si="3"/>
        <v>0</v>
      </c>
      <c r="F47" s="160"/>
      <c r="G47" s="160"/>
      <c r="H47" s="160"/>
      <c r="I47" s="160"/>
      <c r="J47" s="160"/>
      <c r="K47" s="160"/>
    </row>
    <row r="48" spans="1:11" ht="45" x14ac:dyDescent="0.25">
      <c r="A48" s="233"/>
      <c r="B48" s="233"/>
      <c r="C48" s="235"/>
      <c r="D48" s="162" t="s">
        <v>389</v>
      </c>
      <c r="E48" s="157">
        <f t="shared" si="3"/>
        <v>0</v>
      </c>
      <c r="F48" s="160"/>
      <c r="G48" s="160"/>
      <c r="H48" s="160"/>
      <c r="I48" s="160"/>
      <c r="J48" s="160"/>
      <c r="K48" s="160"/>
    </row>
    <row r="49" spans="1:11" ht="33.75" x14ac:dyDescent="0.25">
      <c r="A49" s="233"/>
      <c r="B49" s="233"/>
      <c r="C49" s="235"/>
      <c r="D49" s="162" t="s">
        <v>390</v>
      </c>
      <c r="E49" s="157">
        <f t="shared" si="3"/>
        <v>0</v>
      </c>
      <c r="F49" s="160"/>
      <c r="G49" s="160"/>
      <c r="H49" s="160"/>
      <c r="I49" s="160"/>
      <c r="J49" s="160"/>
      <c r="K49" s="160"/>
    </row>
    <row r="50" spans="1:11" x14ac:dyDescent="0.25">
      <c r="A50" s="234"/>
      <c r="B50" s="234"/>
      <c r="C50" s="235"/>
      <c r="D50" s="162" t="s">
        <v>391</v>
      </c>
      <c r="E50" s="157">
        <f t="shared" si="3"/>
        <v>0</v>
      </c>
      <c r="F50" s="160"/>
      <c r="G50" s="160"/>
      <c r="H50" s="160"/>
      <c r="I50" s="160"/>
      <c r="J50" s="160"/>
      <c r="K50" s="160"/>
    </row>
    <row r="51" spans="1:11" x14ac:dyDescent="0.25">
      <c r="A51" s="233" t="s">
        <v>11</v>
      </c>
      <c r="B51" s="233" t="s">
        <v>42</v>
      </c>
      <c r="C51" s="235" t="s">
        <v>43</v>
      </c>
      <c r="D51" s="156" t="s">
        <v>324</v>
      </c>
      <c r="E51" s="157">
        <f t="shared" si="3"/>
        <v>52268.6</v>
      </c>
      <c r="F51" s="157">
        <f t="shared" ref="F51:K51" si="15">F52+F58+F59+F60</f>
        <v>33192.400000000001</v>
      </c>
      <c r="G51" s="157">
        <f t="shared" si="15"/>
        <v>3849.6000000000004</v>
      </c>
      <c r="H51" s="157">
        <f t="shared" si="15"/>
        <v>3981.2999999999997</v>
      </c>
      <c r="I51" s="157">
        <f t="shared" si="15"/>
        <v>3730.1000000000004</v>
      </c>
      <c r="J51" s="157">
        <f t="shared" si="15"/>
        <v>3757.6000000000004</v>
      </c>
      <c r="K51" s="157">
        <f t="shared" si="15"/>
        <v>3757.6000000000004</v>
      </c>
    </row>
    <row r="52" spans="1:11" ht="22.5" x14ac:dyDescent="0.25">
      <c r="A52" s="233"/>
      <c r="B52" s="233"/>
      <c r="C52" s="235"/>
      <c r="D52" s="159" t="s">
        <v>383</v>
      </c>
      <c r="E52" s="157">
        <f t="shared" si="3"/>
        <v>52268.6</v>
      </c>
      <c r="F52" s="160">
        <f t="shared" ref="F52:I52" si="16">F54+F55</f>
        <v>33192.400000000001</v>
      </c>
      <c r="G52" s="160">
        <f t="shared" si="16"/>
        <v>3849.6000000000004</v>
      </c>
      <c r="H52" s="160">
        <f t="shared" si="16"/>
        <v>3981.2999999999997</v>
      </c>
      <c r="I52" s="160">
        <f t="shared" si="16"/>
        <v>3730.1000000000004</v>
      </c>
      <c r="J52" s="160">
        <f>J54+J55</f>
        <v>3757.6000000000004</v>
      </c>
      <c r="K52" s="160">
        <f>K54+K55</f>
        <v>3757.6000000000004</v>
      </c>
    </row>
    <row r="53" spans="1:11" x14ac:dyDescent="0.25">
      <c r="A53" s="233"/>
      <c r="B53" s="233"/>
      <c r="C53" s="235"/>
      <c r="D53" s="161" t="s">
        <v>384</v>
      </c>
      <c r="E53" s="157">
        <f t="shared" si="3"/>
        <v>0</v>
      </c>
      <c r="F53" s="160"/>
      <c r="G53" s="160"/>
      <c r="H53" s="160"/>
      <c r="I53" s="160"/>
      <c r="J53" s="160"/>
      <c r="K53" s="160"/>
    </row>
    <row r="54" spans="1:11" ht="33.75" x14ac:dyDescent="0.25">
      <c r="A54" s="233"/>
      <c r="B54" s="233"/>
      <c r="C54" s="235"/>
      <c r="D54" s="161" t="s">
        <v>385</v>
      </c>
      <c r="E54" s="157">
        <f t="shared" si="3"/>
        <v>52268.6</v>
      </c>
      <c r="F54" s="160">
        <f>'[1]5'!L53</f>
        <v>33192.400000000001</v>
      </c>
      <c r="G54" s="160">
        <f>'[1]5'!M53</f>
        <v>3849.6000000000004</v>
      </c>
      <c r="H54" s="160">
        <f>'[1]5'!N53</f>
        <v>3981.2999999999997</v>
      </c>
      <c r="I54" s="160">
        <f>'[1]5'!O53</f>
        <v>3730.1000000000004</v>
      </c>
      <c r="J54" s="160">
        <f>'[1]5'!P53</f>
        <v>3757.6000000000004</v>
      </c>
      <c r="K54" s="160">
        <f>'[1]5'!Q53</f>
        <v>3757.6000000000004</v>
      </c>
    </row>
    <row r="55" spans="1:11" ht="22.5" x14ac:dyDescent="0.25">
      <c r="A55" s="233"/>
      <c r="B55" s="233"/>
      <c r="C55" s="235"/>
      <c r="D55" s="161" t="s">
        <v>386</v>
      </c>
      <c r="E55" s="157">
        <f t="shared" si="3"/>
        <v>0</v>
      </c>
      <c r="F55" s="160"/>
      <c r="G55" s="160"/>
      <c r="H55" s="160"/>
      <c r="I55" s="160"/>
      <c r="J55" s="160"/>
      <c r="K55" s="160"/>
    </row>
    <row r="56" spans="1:11" ht="33.75" x14ac:dyDescent="0.25">
      <c r="A56" s="233"/>
      <c r="B56" s="233"/>
      <c r="C56" s="235"/>
      <c r="D56" s="161" t="s">
        <v>387</v>
      </c>
      <c r="E56" s="157">
        <f t="shared" si="3"/>
        <v>0</v>
      </c>
      <c r="F56" s="160"/>
      <c r="G56" s="160"/>
      <c r="H56" s="160"/>
      <c r="I56" s="160"/>
      <c r="J56" s="160"/>
      <c r="K56" s="160"/>
    </row>
    <row r="57" spans="1:11" ht="22.5" x14ac:dyDescent="0.25">
      <c r="A57" s="233"/>
      <c r="B57" s="233"/>
      <c r="C57" s="235"/>
      <c r="D57" s="161" t="s">
        <v>388</v>
      </c>
      <c r="E57" s="157">
        <f t="shared" si="3"/>
        <v>0</v>
      </c>
      <c r="F57" s="160"/>
      <c r="G57" s="160"/>
      <c r="H57" s="160"/>
      <c r="I57" s="160"/>
      <c r="J57" s="160"/>
      <c r="K57" s="160"/>
    </row>
    <row r="58" spans="1:11" ht="45" x14ac:dyDescent="0.25">
      <c r="A58" s="233"/>
      <c r="B58" s="233"/>
      <c r="C58" s="235"/>
      <c r="D58" s="162" t="s">
        <v>389</v>
      </c>
      <c r="E58" s="157">
        <f t="shared" si="3"/>
        <v>0</v>
      </c>
      <c r="F58" s="160"/>
      <c r="G58" s="160"/>
      <c r="H58" s="160"/>
      <c r="I58" s="160"/>
      <c r="J58" s="160"/>
      <c r="K58" s="160"/>
    </row>
    <row r="59" spans="1:11" ht="33.75" x14ac:dyDescent="0.25">
      <c r="A59" s="233"/>
      <c r="B59" s="233"/>
      <c r="C59" s="235"/>
      <c r="D59" s="162" t="s">
        <v>390</v>
      </c>
      <c r="E59" s="157">
        <f t="shared" si="3"/>
        <v>0</v>
      </c>
      <c r="F59" s="160"/>
      <c r="G59" s="160"/>
      <c r="H59" s="160"/>
      <c r="I59" s="160"/>
      <c r="J59" s="160"/>
      <c r="K59" s="160"/>
    </row>
    <row r="60" spans="1:11" x14ac:dyDescent="0.25">
      <c r="A60" s="234"/>
      <c r="B60" s="234"/>
      <c r="C60" s="235"/>
      <c r="D60" s="162" t="s">
        <v>391</v>
      </c>
      <c r="E60" s="157">
        <f t="shared" si="3"/>
        <v>0</v>
      </c>
      <c r="F60" s="160"/>
      <c r="G60" s="160"/>
      <c r="H60" s="160"/>
      <c r="I60" s="160"/>
      <c r="J60" s="160"/>
      <c r="K60" s="160"/>
    </row>
  </sheetData>
  <mergeCells count="27">
    <mergeCell ref="A21:A30"/>
    <mergeCell ref="B21:B30"/>
    <mergeCell ref="C21:C30"/>
    <mergeCell ref="A6:J6"/>
    <mergeCell ref="A8:B9"/>
    <mergeCell ref="C8:C10"/>
    <mergeCell ref="D8:D10"/>
    <mergeCell ref="E8:K8"/>
    <mergeCell ref="E9:E10"/>
    <mergeCell ref="F9:F10"/>
    <mergeCell ref="G9:G10"/>
    <mergeCell ref="H9:H10"/>
    <mergeCell ref="I9:I10"/>
    <mergeCell ref="J9:J10"/>
    <mergeCell ref="K9:K10"/>
    <mergeCell ref="A11:A20"/>
    <mergeCell ref="B11:B20"/>
    <mergeCell ref="C11:C20"/>
    <mergeCell ref="A51:A60"/>
    <mergeCell ref="B51:B60"/>
    <mergeCell ref="C51:C60"/>
    <mergeCell ref="A31:A40"/>
    <mergeCell ref="B31:B40"/>
    <mergeCell ref="C31:C40"/>
    <mergeCell ref="A41:A50"/>
    <mergeCell ref="B41:B50"/>
    <mergeCell ref="C41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'1'!Заголовки_для_печати</vt:lpstr>
      <vt:lpstr>'2'!Заголовки_для_печати</vt:lpstr>
      <vt:lpstr>'3'!Заголовки_для_печати</vt:lpstr>
      <vt:lpstr>'4'!Заголовки_для_печати</vt:lpstr>
      <vt:lpstr>'1'!Область_печати</vt:lpstr>
      <vt:lpstr>'3'!Область_печати</vt:lpstr>
    </vt:vector>
  </TitlesOfParts>
  <Company>DEXP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Управление Культуры</cp:lastModifiedBy>
  <cp:lastPrinted>2023-12-07T06:27:04Z</cp:lastPrinted>
  <dcterms:created xsi:type="dcterms:W3CDTF">2019-10-07T05:59:09Z</dcterms:created>
  <dcterms:modified xsi:type="dcterms:W3CDTF">2023-12-14T06:52:37Z</dcterms:modified>
</cp:coreProperties>
</file>