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-45" windowWidth="15570" windowHeight="7185" activeTab="7"/>
  </bookViews>
  <sheets>
    <sheet name="1" sheetId="1" r:id="rId1"/>
    <sheet name="2" sheetId="2" r:id="rId2"/>
    <sheet name="3" sheetId="4" r:id="rId3"/>
    <sheet name="4" sheetId="5" r:id="rId4"/>
    <sheet name="5" sheetId="6" r:id="rId5"/>
    <sheet name="6" sheetId="3" r:id="rId6"/>
    <sheet name="7" sheetId="7" r:id="rId7"/>
    <sheet name="8" sheetId="8" r:id="rId8"/>
  </sheets>
  <definedNames>
    <definedName name="_GoBack" localSheetId="1">'2'!$F$162</definedName>
  </definedNames>
  <calcPr calcId="145621"/>
</workbook>
</file>

<file path=xl/calcChain.xml><?xml version="1.0" encoding="utf-8"?>
<calcChain xmlns="http://schemas.openxmlformats.org/spreadsheetml/2006/main">
  <c r="J11" i="8" l="1"/>
  <c r="K119" i="2"/>
  <c r="K81" i="2"/>
  <c r="K45" i="2"/>
  <c r="K7" i="2"/>
  <c r="H12" i="8" s="1"/>
  <c r="J18" i="1"/>
  <c r="I18" i="1"/>
  <c r="K98" i="2"/>
  <c r="K133" i="2"/>
  <c r="H14" i="8" s="1"/>
  <c r="G42" i="3"/>
  <c r="G23" i="3"/>
  <c r="N35" i="1"/>
  <c r="G14" i="8" s="1"/>
  <c r="N24" i="1"/>
  <c r="N9" i="1"/>
  <c r="J29" i="1"/>
  <c r="J32" i="1"/>
  <c r="I32" i="1"/>
  <c r="J28" i="1"/>
  <c r="J26" i="1"/>
  <c r="N33" i="6"/>
  <c r="N26" i="6"/>
  <c r="N16" i="6"/>
  <c r="N15" i="6"/>
  <c r="N14" i="6"/>
  <c r="N13" i="6"/>
  <c r="N11" i="6"/>
  <c r="N12" i="6"/>
  <c r="K22" i="1"/>
  <c r="I40" i="1"/>
  <c r="J33" i="1"/>
  <c r="K11" i="1"/>
  <c r="K10" i="1"/>
  <c r="K18" i="1"/>
  <c r="K20" i="1"/>
  <c r="K19" i="1"/>
  <c r="J19" i="1"/>
  <c r="K32" i="1"/>
  <c r="J36" i="1"/>
  <c r="J37" i="1"/>
  <c r="K33" i="1"/>
  <c r="J10" i="1"/>
  <c r="J40" i="1"/>
  <c r="J39" i="1"/>
  <c r="J38" i="1"/>
  <c r="K36" i="1"/>
  <c r="I36" i="1"/>
  <c r="F43" i="3"/>
  <c r="E43" i="3"/>
  <c r="G25" i="3"/>
  <c r="G35" i="3"/>
  <c r="G37" i="3"/>
  <c r="J23" i="1"/>
  <c r="J21" i="1"/>
  <c r="J22" i="1"/>
  <c r="J15" i="1"/>
  <c r="J16" i="1"/>
  <c r="J17" i="1"/>
  <c r="J14" i="1"/>
  <c r="J13" i="1"/>
  <c r="J12" i="1"/>
  <c r="K28" i="1"/>
  <c r="K26" i="1"/>
  <c r="J30" i="1"/>
  <c r="J31" i="1"/>
  <c r="J34" i="1"/>
  <c r="E21" i="3"/>
  <c r="E20" i="3"/>
  <c r="E19" i="3"/>
  <c r="I37" i="1"/>
  <c r="I38" i="1"/>
  <c r="I39" i="1"/>
  <c r="K37" i="1"/>
  <c r="K38" i="1"/>
  <c r="K39" i="1"/>
  <c r="K29" i="1"/>
  <c r="K30" i="1"/>
  <c r="K31" i="1"/>
  <c r="K34" i="1"/>
  <c r="I34" i="1"/>
  <c r="I28" i="1"/>
  <c r="I29" i="1"/>
  <c r="I30" i="1"/>
  <c r="I31" i="1"/>
  <c r="I33" i="1"/>
  <c r="I26" i="1"/>
  <c r="I27" i="1"/>
  <c r="K12" i="1"/>
  <c r="K13" i="1"/>
  <c r="K14" i="1"/>
  <c r="K15" i="1"/>
  <c r="K16" i="1"/>
  <c r="K17" i="1"/>
  <c r="K21" i="1"/>
  <c r="K23" i="1"/>
  <c r="I11" i="1"/>
  <c r="I12" i="1"/>
  <c r="I13" i="1"/>
  <c r="I14" i="1"/>
  <c r="I15" i="1"/>
  <c r="I16" i="1"/>
  <c r="I17" i="1"/>
  <c r="I19" i="1"/>
  <c r="I20" i="1"/>
  <c r="I21" i="1"/>
  <c r="I22" i="1"/>
  <c r="I23" i="1"/>
  <c r="I10" i="1"/>
  <c r="E38" i="3"/>
  <c r="G32" i="3"/>
  <c r="I13" i="8" s="1"/>
  <c r="G22" i="3"/>
  <c r="I12" i="8" s="1"/>
  <c r="G12" i="3"/>
  <c r="G33" i="3"/>
  <c r="I14" i="8" s="1"/>
  <c r="N8" i="1" l="1"/>
  <c r="G12" i="8" s="1"/>
  <c r="K44" i="2"/>
  <c r="G13" i="8"/>
  <c r="G11" i="8" s="1"/>
  <c r="K6" i="2"/>
  <c r="J14" i="8"/>
  <c r="F14" i="8" s="1"/>
  <c r="I11" i="8"/>
  <c r="J12" i="8"/>
  <c r="F12" i="8" s="1"/>
  <c r="N10" i="6"/>
  <c r="H13" i="8" l="1"/>
  <c r="J13" i="8" s="1"/>
  <c r="F13" i="8" s="1"/>
  <c r="H11" i="8" l="1"/>
  <c r="F11" i="8" s="1"/>
</calcChain>
</file>

<file path=xl/sharedStrings.xml><?xml version="1.0" encoding="utf-8"?>
<sst xmlns="http://schemas.openxmlformats.org/spreadsheetml/2006/main" count="1065" uniqueCount="476">
  <si>
    <t>Поддержка деятельности центров национальных культур</t>
  </si>
  <si>
    <t>Управление культуры</t>
  </si>
  <si>
    <t>Организация и проведение семинаров, практикумов, мастер-классов; консультирование; практическая помощь вокалистов, хореографов, фольклористов в работе национальных коллективов; информирование населения о деятельности общественных центров национальных культур</t>
  </si>
  <si>
    <t>Проведение торжественных мероприятий, приуроченных к памятным датам в истории народов России</t>
  </si>
  <si>
    <t>Управление культуры, отдел молодежи</t>
  </si>
  <si>
    <t>04</t>
  </si>
  <si>
    <t>Участие в реализации республиканской комплексной информационной кампании, направленной на укрепление единства российской нации, в том числе: создание и трансляция специализированных рубрик и тематических передач в местных СМИ, посвященных этнокультурным проблемам</t>
  </si>
  <si>
    <t>АМУ "РМТРВ Балезинского района", АУ УР «Редакция газеты «Вперед»</t>
  </si>
  <si>
    <t>Управление культуры Администрации муниципального образования "Балезинский район"</t>
  </si>
  <si>
    <t>13</t>
  </si>
  <si>
    <t>244</t>
  </si>
  <si>
    <t>Повышение уровня доверия населения к правоохранительным органам</t>
  </si>
  <si>
    <t>положительно</t>
  </si>
  <si>
    <t>Снижение количества зарегистрированных преступлений</t>
  </si>
  <si>
    <t>Кол - во</t>
  </si>
  <si>
    <t>Уменьшение общего числа совершаемых преступлений в общественных местах</t>
  </si>
  <si>
    <t>Кол- во</t>
  </si>
  <si>
    <t xml:space="preserve">Снижение количества граждан, погибших в результате дорожно-транспортных происшествий </t>
  </si>
  <si>
    <t>Количество добровольных формирований граждан по охране общественного порядка в сельских поселениях</t>
  </si>
  <si>
    <t>Количество в реестре</t>
  </si>
  <si>
    <t>Наличие добровольной народной дружины в районном центре</t>
  </si>
  <si>
    <t>Количество  несовершеннолетних, привлеченных к уголовной ответственности</t>
  </si>
  <si>
    <t>Увеличение доли несовершеннолетних, охваченных организованными формами трудовой и спортивной занятости в летнее каникулярное время, от общего числа несовершеннолетних, состоящих на учете в органах внутренних дел</t>
  </si>
  <si>
    <t>Взыскание штрафов, наложенных административной комиссией</t>
  </si>
  <si>
    <t>05</t>
  </si>
  <si>
    <t> Администрации МО «Балезинский район» и сельских поселений;</t>
  </si>
  <si>
    <t>ОВД «Балезинский»;</t>
  </si>
  <si>
    <t>Уголовно-исполнительная инспекция № 12 УФСИН РФ по УР</t>
  </si>
  <si>
    <t>Предоставление помещения для работы на обслуживаемом административном участке помещения сотруднику, замещающему должность участкового уполномоченного полиции</t>
  </si>
  <si>
    <t> Администрация МО «Балезинский район»;</t>
  </si>
  <si>
    <t>Администрации сельских поселений</t>
  </si>
  <si>
    <t>Создание условий для эффективной работы участкового уполномоченного</t>
  </si>
  <si>
    <t>Предоставление сотруднику, замещающему должность участкового уполномоченного полиции, и членам его семьи жилого помещения на период выполнения сотрудником обязанностей по указанной должности</t>
  </si>
  <si>
    <t>Ежеквартальные отчеты участковых уполномоченных полиции и администраций сельских поселений перед населением, коллективами предприятий, учреждений, организаций</t>
  </si>
  <si>
    <t>Открытость  и гласность в работе ОВД и сельских администраций</t>
  </si>
  <si>
    <t>Планирование размещения участковых пунктов полиции при строительстве объектов  в населенных пунктах</t>
  </si>
  <si>
    <t>Администрация МО «Балезинский район»;</t>
  </si>
  <si>
    <t>10</t>
  </si>
  <si>
    <t>Укрепление общественного порядка</t>
  </si>
  <si>
    <t>Резервирование рабочих мест в организациях</t>
  </si>
  <si>
    <t>в целях расширения возможностей трудоустройства граждан, освободившихся из мест лишения свободы</t>
  </si>
  <si>
    <t>Администрация района;</t>
  </si>
  <si>
    <t>Центр занятости;</t>
  </si>
  <si>
    <t>ОВД «Балезинский»</t>
  </si>
  <si>
    <t>Ресоциализация лиц, освободившихся из мест лишения свободы</t>
  </si>
  <si>
    <t>Организация оплачиваемых общественных работ для временного трудоустройства граждан, освободившихся из мест лишения свободы, граждан, длительное время не работающих</t>
  </si>
  <si>
    <t>Ресоциализация лиц, освободившихся из мест лишения свободы и длительное время не работающих</t>
  </si>
  <si>
    <t>Администрациия района;</t>
  </si>
  <si>
    <t>Роспотребнадзор;</t>
  </si>
  <si>
    <t>Балезинская РБ</t>
  </si>
  <si>
    <t>Проведение комплексных проверок объектов розничной торговли алкогольной и спиртосодержащей продукцией</t>
  </si>
  <si>
    <t>Установка средств автоматизированной фиксации правонарушений.</t>
  </si>
  <si>
    <t>Содержание стоянки для транспортных средств, задержанных за совершение правонарушений</t>
  </si>
  <si>
    <t>Организация смотра-конкурса «Лучший участковый уполномоченный полиции»</t>
  </si>
  <si>
    <t>Организация смотра-конкурса в сфере безопасности дорожного движения</t>
  </si>
  <si>
    <t>Контроль и текущее планирование</t>
  </si>
  <si>
    <t>Основное мероприятие: «Создание условий для деятельности добровольных формирований населения по охране общественного порядка».</t>
  </si>
  <si>
    <t>Принятие организационно-практических мер по реализации Федерального закона от02.04.2014г. №44-ФЗ «Об участии граждан в охране общественного порядка»</t>
  </si>
  <si>
    <t>Администрации сельских поселений;</t>
  </si>
  <si>
    <t>Добровольные общественные формирования граждан правоохранительной направленности.</t>
  </si>
  <si>
    <t>Принятие в соответствии с действующим законодательством муниципальных правовых актов, регулирующих участие граждан в охране общественного порядка</t>
  </si>
  <si>
    <t>Создание правовых условий для участия граждан в охране общественного порядка</t>
  </si>
  <si>
    <t>Поддержка граждан и их общественных объединений, участвующим в охране общественного порядка, в соответствии с действующим законодательством</t>
  </si>
  <si>
    <t> Администрации МО «Балезинский район» и сельских поселений; ОВД</t>
  </si>
  <si>
    <t>Привлечение граждан к охране общественного порядка</t>
  </si>
  <si>
    <t>Создание условий для деятельности народных дружин в соответствии с действующим законодательством</t>
  </si>
  <si>
    <t>Администрации МО «Балезинский район» и сельских поселений; ОВД</t>
  </si>
  <si>
    <t>Администрации МО «Балезинский район» и сельских поселений</t>
  </si>
  <si>
    <t>Привлечение граждан к поиску лиц, пропавших без вести</t>
  </si>
  <si>
    <t>Установление границ территории, на которой может быть создана народная дружина</t>
  </si>
  <si>
    <t>Создание условий для работы ДНД</t>
  </si>
  <si>
    <t>Создание координирующего органа (штаба) народных дружин в соответствии с законодательством УР</t>
  </si>
  <si>
    <t>Финансирование материально-технического обеспечения деятельности народных дружин, предоставление народным дружинам помещений, технических и иных материальных средств, необходимых для осуществления их деятельности</t>
  </si>
  <si>
    <t>Материальное стимулирование деятельности народных дружинников за счет местного бюджета</t>
  </si>
  <si>
    <t>Личное страхование народных дружинников на период их участия в охране общественного порядка в соответствии с действующим законодательством</t>
  </si>
  <si>
    <t>Социальная защита дружинников</t>
  </si>
  <si>
    <t>Предоставление льгот и компенсаций народным дружинникам в соответствии с законодательством УР</t>
  </si>
  <si>
    <t>Комиссия по делам несовершеннолетних и защите их прав;</t>
  </si>
  <si>
    <t>Организация тематического показа фильмов по профилактике правонарушений и преступлений среди подростков</t>
  </si>
  <si>
    <t>Комиссия по делам несовершеннолетних и защите их прав</t>
  </si>
  <si>
    <t>Снижение количества правонарушений, совершенных несовершеннолетними</t>
  </si>
  <si>
    <t>Проведение Дней подростка в школах района</t>
  </si>
  <si>
    <t>Проведение межведомственных операций «Подросток», «Беспризорник»</t>
  </si>
  <si>
    <t>ОВД,  Комиссия по делам несовершеннолетних и защите их прав</t>
  </si>
  <si>
    <t>Проведение практических занятий и семинаров по проблемам профилактики безнадзорности и правонарушений несовершеннолетних, проведение акций, лекций для воспитанников образовательных учреждений всех типов и видов, клубов по месту жительства, по профилактике и борьбе с незаконным оборотом и употреблением наркотиков, пьянством и алкоголизмом</t>
  </si>
  <si>
    <t>Организация Дней психологической помощи семье и детям</t>
  </si>
  <si>
    <t xml:space="preserve">Комиссия по делам несовершеннолетних и защите их прав </t>
  </si>
  <si>
    <t xml:space="preserve">Организация консультирования для подростков, состоящих на профилактическом учете, и условно осужденных, психологом центра «Психолог+!» </t>
  </si>
  <si>
    <t xml:space="preserve"> Комиссия по делам несовершеннолетних и защите их прав</t>
  </si>
  <si>
    <t>Организация временного трудоустройства несовершеннолетних, состоящих на профилактическом учете в ОДН и КДН и ЗП</t>
  </si>
  <si>
    <t xml:space="preserve"> Комиссия по делам несовершеннолетних и защите их прав, Центр занятости населения</t>
  </si>
  <si>
    <t>Осуществление комплексных проверок молодежных ночных клубов и дискотек по исполнению закона №59 «О мерах по защите здоровья и развития детей в УР», с целью выявления правонарушений и устранения причин, способствующих совершению в них правонарушений</t>
  </si>
  <si>
    <t>ОВД</t>
  </si>
  <si>
    <t>Проведение мероприятий с несовершеннолетними, состоящими на всех видах ведомственного учета (праздники, спортивные соревнования, фестивали и т.д.) в каникулярное время.</t>
  </si>
  <si>
    <t>Организация смотра- конкурса по профилактике правонарушений среди несовершеннолетних</t>
  </si>
  <si>
    <t>.</t>
  </si>
  <si>
    <t>Приобретение методической литературы, сборников, буклетов по проблемам профилактики безнадзорности и правонарушений несовершеннолетних, антинаркотической направленности (в том числе на СD-дисках) в библиотеки</t>
  </si>
  <si>
    <t>Администрация МО «Балезинский район»</t>
  </si>
  <si>
    <t>Профилактика правонарушений и распространение правовых знаний</t>
  </si>
  <si>
    <t>Проведение ежегодных конкурсов телепередач, газетных статей по трем номинациям:</t>
  </si>
  <si>
    <t>а) по проблемам преступности, пьянства, наркомании, токсикомании среди подростков и молодежи;</t>
  </si>
  <si>
    <t>б) дорожно-транспортного травматизма;</t>
  </si>
  <si>
    <t>в) по пропаганде патриотизма, здорового образа жизни.</t>
  </si>
  <si>
    <t>Редакции СМИ</t>
  </si>
  <si>
    <t>Создание телевизионную рубрики с участием участковых уполномоченных полиции,  сотрудников ГАИ, а также по проблемам преступности, пьянства, наркомании среди молодежи</t>
  </si>
  <si>
    <t>Продолжение издания тематической полосы «Человек и закон» в газете «Вперед»</t>
  </si>
  <si>
    <t>Организация деятельности административной комиссии</t>
  </si>
  <si>
    <t>Выявление фактов продажи спиртосодержащей продукции в неустановленных местах (частные домовладения, квартиры).</t>
  </si>
  <si>
    <t>Создание, содержание и организация деятельности аварийно-спасательных служб и (или) аварийно-спасательных формирований на территории муниципального района.</t>
  </si>
  <si>
    <t>Обеспечит оказание помощи  объектовым  формированиям в  спасении людей, оказавшихся в зоне поражения,в восстановлении нарушенного управления,тушение пожаров на маршрутах и участках ведения АСДНР</t>
  </si>
  <si>
    <t>А) Подготовка нормативно-правовой базы для создания аварийно-спасательных формирований на территории муниципального района».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</si>
  <si>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на территории муниципального района.</t>
  </si>
  <si>
    <t>Код аналитической программной классификации</t>
  </si>
  <si>
    <t>№ пп</t>
  </si>
  <si>
    <t>Наименование целевого показателя(индикатора)</t>
  </si>
  <si>
    <t>Ед. изм.</t>
  </si>
  <si>
    <t>Значение целевых показателей (индикаторов)</t>
  </si>
  <si>
    <t>Мп</t>
  </si>
  <si>
    <t>Пп</t>
  </si>
  <si>
    <t>отчёт</t>
  </si>
  <si>
    <t>Срок выполнения</t>
  </si>
  <si>
    <t>Ожидаемый непосредственный результат</t>
  </si>
  <si>
    <t>ОМ</t>
  </si>
  <si>
    <t>М</t>
  </si>
  <si>
    <t>01</t>
  </si>
  <si>
    <t>02</t>
  </si>
  <si>
    <t>Перечень основных мероприятий муниципальной программы</t>
  </si>
  <si>
    <t>МП</t>
  </si>
  <si>
    <t>Наименование подпрограммы, основного мероприятия, мероприятия</t>
  </si>
  <si>
    <t>Исполнители</t>
  </si>
  <si>
    <t>Наименование меры                                        муниципального регулирования</t>
  </si>
  <si>
    <t>Показатель применения меры</t>
  </si>
  <si>
    <t>Финансовая оценка результата, тыс. руб.</t>
  </si>
  <si>
    <t xml:space="preserve">Краткое обоснование необходимости применения меры </t>
  </si>
  <si>
    <t>Наименование меры                                        государственного регулирования</t>
  </si>
  <si>
    <t>2015 год</t>
  </si>
  <si>
    <t>2016 год</t>
  </si>
  <si>
    <t>2017 год</t>
  </si>
  <si>
    <t>2018 год</t>
  </si>
  <si>
    <t>2019 год</t>
  </si>
  <si>
    <t>2020 год</t>
  </si>
  <si>
    <t>В рамках программы муниципальные услуги муниципальными учреждениями не оказываются.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</si>
  <si>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</si>
  <si>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</si>
  <si>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</si>
  <si>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Расходы бюджета муниципального образования, тыс. рублей</t>
  </si>
  <si>
    <t>ГРБС</t>
  </si>
  <si>
    <t>Рз</t>
  </si>
  <si>
    <t>Пр</t>
  </si>
  <si>
    <t>ЦС</t>
  </si>
  <si>
    <t>ВР</t>
  </si>
  <si>
    <t>Всего</t>
  </si>
  <si>
    <t>Администрация МО "Балезинский район"</t>
  </si>
  <si>
    <t>Наименование муниципальной программы, подпрограммы</t>
  </si>
  <si>
    <t>Источник финансирования</t>
  </si>
  <si>
    <t>Оценка расходов, тыс. рублей</t>
  </si>
  <si>
    <t>в том числе:</t>
  </si>
  <si>
    <t>субсидии из бюджета Удмуртской Республики</t>
  </si>
  <si>
    <t>субвенции из бюджета Удмуртской Республики</t>
  </si>
  <si>
    <t>субвенции из бюджетов поселений</t>
  </si>
  <si>
    <t>средства бюджета Удмуртской Республики, планируемые к привлечению</t>
  </si>
  <si>
    <t>бюджет Балезинского района</t>
  </si>
  <si>
    <t>собственные средства бюджета Балезинского района</t>
  </si>
  <si>
    <t>бюджеты поселений, входящих в состав Балезинского района</t>
  </si>
  <si>
    <t>Номиатиные акты, предусматривающие льготы и другие меры муниципального регулирования отсутствуют.</t>
  </si>
  <si>
    <t>4</t>
  </si>
  <si>
    <t>2</t>
  </si>
  <si>
    <t>1</t>
  </si>
  <si>
    <t>3</t>
  </si>
  <si>
    <t xml:space="preserve">иные источники </t>
  </si>
  <si>
    <t>%</t>
  </si>
  <si>
    <t>единиц</t>
  </si>
  <si>
    <t>5</t>
  </si>
  <si>
    <t>Наименование муниципальной услуги(работы)</t>
  </si>
  <si>
    <t>Наименование показателя</t>
  </si>
  <si>
    <t>Единица измерения</t>
  </si>
  <si>
    <t>06</t>
  </si>
  <si>
    <t>Безопасность</t>
  </si>
  <si>
    <t>Предупреждение и ликвидация последствий чрезвычайных ситуаций, реализация мер пожарной безопасности</t>
  </si>
  <si>
    <t>Профилактика правонарушений</t>
  </si>
  <si>
    <t>Гармонизация межэтнических отношений и участие в профилактике экстремизма</t>
  </si>
  <si>
    <t>Приложение 2 к муниципальной программе "Безопасность"</t>
  </si>
  <si>
    <t>Меры противодействия потребления наркотиков, психотропных веществ</t>
  </si>
  <si>
    <t>Приложение 3 к программе "Безопасность"</t>
  </si>
  <si>
    <t>Предупреждение и ликвидация последствий чрезвычайных ситуаций, реализация мер пожпрной безопасности</t>
  </si>
  <si>
    <t>Приложение 4 к программе "Безопасность"</t>
  </si>
  <si>
    <t>гармонизация межэтнических отношений и участие в профилактике экстремизма</t>
  </si>
  <si>
    <t>Предупреждение и ликвидация чрезвычайных ситуаций, реализация мер пожарной безопасности</t>
  </si>
  <si>
    <t>Гармонизация  межэтнических отношений и участие в профилактике экстремизма</t>
  </si>
  <si>
    <t>Руководитель Аппарата Администрации</t>
  </si>
  <si>
    <t>Первый заместитель главы Администрации, заместитель главы Администрации по социальным вопросам, начальник отдела молодежи, начальник Управления культуры, начальник Управления образования, начальник отдела по делам ГО и ЧС, главы сельских поселений</t>
  </si>
  <si>
    <t>Удельный вес разработанных и принятых нормативно-правовых актов по организации работы и функционирования Балезинского звена Удмуртской территориальной подсистемы РСЧС с целью защиты населения и территорий от чрезвычайных ситуаций от рекомендуемых МЧС России для разработки.</t>
  </si>
  <si>
    <t>Удельный вес созданных резервов финансовых и материальных ресурсов  в целях ГО и для ликвидации чрезвычайных ситуаций от норм необходимого запаса.</t>
  </si>
  <si>
    <t>Удельный вес прошедших обучение и повышение квалификации в ГОУ ДПО «Учебно-методический Центр по гражданской обороне, чрезвычайным ситуациям и пожарной безопасности Удмуртской Республики» председателей комиссий по чрезвычайным ситуациям, руководителей органов местного самоуправления и специалистов, специально уполномоченных по вопросам защиты от чрезвычайных ситуаций от общего количества должностей согласно реестра</t>
  </si>
  <si>
    <t>Удельный вес укомплектованных учебно-консультационных пунктов в сельских поселениях учебными пособиями, памятками, листовками и буклетами от общего количества учебно-консультационных пунктов</t>
  </si>
  <si>
    <t>Процент охвата населения, проживающего в Балезинском районе своевременным оповещением и информированием, в том числе с использованием специализированных технических средств оповещения и информирования населения, об угрозе возникновения или о возникновении чрезвычайных ситуаций.</t>
  </si>
  <si>
    <t>Удельный вес подготовленного и обученного населения в области гражданской обороны от общего количества проживающего населения</t>
  </si>
  <si>
    <t>Удельный вес готовых к приему населения защитных сооружений гражданской обороны к их общему количеству</t>
  </si>
  <si>
    <t>Удельный вес накопленных средств индивидуальной защиты, медицинских средств для обеспечения постоянной готовности сил и средств служб гражданской обороны от общего запаса этих средств, необходимого для устойчивого функционирования выше указанных служб.</t>
  </si>
  <si>
    <t>Полное отсутствие террористических актов на территории Балезинского района, а так же актов экстремисткой направленности против соблюдения прав и свобод человека</t>
  </si>
  <si>
    <t>Удельный вес сельских поселений муниципального образования по результатам проверок отдела военного комиссариата готовых к выполнению задач по мобилизации от общего количества сельских поселений.</t>
  </si>
  <si>
    <t>Наличие созданной системы обеспечения вызовов экстренных служб по номеру «112» на базе единой дежурно-диспетчерской службы МО «Балезинский район</t>
  </si>
  <si>
    <t>Предупреждение  и ликвидация последствий чрезвычайных ситуаций, реализация мер пожарной безопасности</t>
  </si>
  <si>
    <t>Участие в предупреждении и ликвидации последствий чрезвычайных ситуаций на территории муниципального района.</t>
  </si>
  <si>
    <t>Первый заместитель главы Администрации, заместитель главы Администрации по социальным вопросам, начальник отдела по делам ГО и ЧС</t>
  </si>
  <si>
    <t>Обеспечит снижение гибели и травматизма людей при чрезвычайных ситуациях природного и техногенного характера, а так же при опасностях, возникающих при ведении военных действий или вследствие этих действий,в том числе пожаров.</t>
  </si>
  <si>
    <t>А) Осуществлять подготовку и содержание в готовности необходимых сил и средств для защиты населения и территорий от чрезвычайных ситуаций:
- разработка и принятие нормативно-правовых актов по организации работы и функционирования Балезинского звена Удмуртской территориальной подсистемы РСЧС с целью защиты населения и территорий от чрезвычайных ситуаций;
- создание резервов финансовых и материальных ресурсов для ликвидации чрезвычайных ситуаций;</t>
  </si>
  <si>
    <t>Первый заместитель главы Администрации, начальник отдела по делам ГО и ЧС, начальник правового отдела, управление финансов</t>
  </si>
  <si>
    <t>Повысит эффективности сил и средств районного звена УТП РСЧС, привлекаемых для ликвидации пожаров и чрезвычайных ситуаций на 50%;</t>
  </si>
  <si>
    <t>Б) Осуществлять обучение населения способам защиты и действиям в чрезвычайных ситуациях.
-для председателей комиссий по чрезвычайным ситуациям, руководителей органов местного самоуправления и специалистов, специально уполномоченных по вопросам защиты от чрезвычайных ситуаций выделение финансов для возмещения командировочных расходов по повышению квалификации не реже одного раза в 5 лет.
- укомплектование учебно-консультационных пунктовв сельских поселенияхучебнымипособиями, памятками, листовками и буклетами.</t>
  </si>
  <si>
    <t>Первый заместитель главы Администрации, управление финансов, главы сельских поселений</t>
  </si>
  <si>
    <t>В) Подготовительные мероприятия кпроведению эвакуационных мероприятий в чрезвычайных ситуациях:
-создание запаса материальных ресурсов для оборудования пункта временного размещения населения (постельные принадлежности, средства гигиены, организация питания и т.п.).
- приобретение дорожных знаков и указателей для оборудования маршрутов эвакуации.</t>
  </si>
  <si>
    <t>Повысит готовность ПВР к приему эваконаселения на  50%, улучшит санитарно-гигиенические условия проживания эвакуируемых.</t>
  </si>
  <si>
    <t>Г) Осуществлять в установленном порядке сбор и обмен информацией в области защиты населения и территорий от чрезвычайных ситуаций:
-обеспечить своевременное оповещение и информирование населения, в том числе с использованием специализированных технических средств оповещения и информирования населения в местах массового пребывания людей, об угрозе возникновения или о возникновении чрезвычайных ситуаций.</t>
  </si>
  <si>
    <t>Первый заместитель главы Администрации, начальник отдела по делам ГО и ЧС</t>
  </si>
  <si>
    <t>Время на оповещение руководящего состава районного звена Удмуртской территориальной подсистемы Российской системы предупреждения и ликвидации чрезвычайных ситуаций (УТП РСЧС) и населения о возникновении (об угрозе возникновения) чрезвычайных ситуаций (ЧС), связанных с крупными пожарами, ЧС природного и техногенного характера,  сократиться в 2 раза.</t>
  </si>
  <si>
    <t>Организация и осуществление мероприятий по территориальной обороне и гражданской обороне, защите населения и территории муниципального района от чрезвычайных ситуаций природного и техногенного характера.</t>
  </si>
  <si>
    <t>Снизит потери населения района при применении противником всех видов средств массового поражения, а так же от воздействия активных химических отравляющих веществ на 30%.</t>
  </si>
  <si>
    <t>А) Проведение подготовки и обучения населения в области гражданской обороны,  организация проведения учений и тренировок по гражданской обороне;</t>
  </si>
  <si>
    <t>Начальник отдела по делам ГО и ЧС, главы сельских поселений</t>
  </si>
  <si>
    <t>Население района выработает алгоритм действий по мерам защиты от оружия массового поражения, что позволит уменьшить безвозвратные и санитарные потери на 30%.</t>
  </si>
  <si>
    <t>Б) Оповещение населения об опасностях, возникающих при ведении военных действий или вследствие этих действий:
-создание местной системы оповещения, которая  должна технически и программно сопрягаться с иными системами оповещения других уровней;
-обеспечение установки на объектах телерадиовещания специальной аппаратуры для ввода сигналов оповещения и речевой информации в программы вещания.</t>
  </si>
  <si>
    <t>Обеспечит 100% оповещение населения об опасностях, возникающих при ведении военных действий или вследствие этих действий.</t>
  </si>
  <si>
    <t>В) Создание в мирное время защитных сооружений гражданской обороны и поддержание их в состоянии постоянной готовности к использованию:
- ежегодно осуществлять установку и ремонт системы вентиляции в трех ПРУ, находящихся на балансе муниципальных образований.</t>
  </si>
  <si>
    <t>На 30% повысит готовность защитных сооружений к приему укрываемого населения при введении мероприятий по гражданской обороне первой очереди</t>
  </si>
  <si>
    <t>Г) В целях поддержания устойчивого функционирования бюджетных организаций в военное время, а так же обеспечение постоянной готовности сил и средств служб гражданской обороны, осуществить накопление запасов продовольствия, медицинских средств, средств индивидуальной защиты.</t>
  </si>
  <si>
    <t>Обеспечит 100%устойчивое функционирование бюджетных организаций в военное время, а так же обеспечит постоянную готовность сил и средств служб гражданской обороны района.</t>
  </si>
  <si>
    <t>Осуществление мероприятий по обеспечению безопасности людей на водных объектах, охране их жизни и здоровья.</t>
  </si>
  <si>
    <t>Первый заместитель главы Администрации, начальник отдела по делам ГО и ЧС, главы сельских поселений</t>
  </si>
  <si>
    <t>Снизит в 2 раза гибель людей на водных объектах в летний и зимний период.</t>
  </si>
  <si>
    <t>А) Подготовка населения к действиям в чрезвычайных ситуациях, в том числе организацию разъяснительной и профилактической работы среди населения в целях предупреждения возникновения чрезвычайных ситуаций на водных объектах;</t>
  </si>
  <si>
    <t>Обеспечит безопасность мест массового отдыха и купания граждан на водных объектах.</t>
  </si>
  <si>
    <t>Первый заместитель главы Администрации, начальник отдела по делам ГО и ЧС, начальник правового отдела</t>
  </si>
  <si>
    <t>2018г.</t>
  </si>
  <si>
    <t>Начальник отдела по делам ГО и ЧС, начальник правового отдела</t>
  </si>
  <si>
    <t>Снижение до 100%возможности совершения террористических актов на территории района, создание системы технической  защиты объектов социальной сферы, образования, здравоохранения и объектов с массовым пребыванием граждан.</t>
  </si>
  <si>
    <t>А) Обеспечение подготовки и размещения в местах массового пребыванияграждан информационных материалов о действиях в случае возникновения угроз террористического характера, а также размещение соответствующей информации на стендах.
-приобретения буклетов, плакатов, памятокпо антитеррористической тематике.</t>
  </si>
  <si>
    <t>Заместитель главы Администрации по социальным вопросам, начальник отдела по делам ГО и ЧС, главы сельских поселений</t>
  </si>
  <si>
    <t>Население района выработает алгоритм действий при обнаружении ВУ и ВВ.</t>
  </si>
  <si>
    <t>Б) Содержание кнопок экстренного вызова на объектах образования и культуры, заключение договоров с вневедомственной охраной:
- на оказание услуг по экстренному вызову наряда милиции (МО Балезинское»);
- на оказание услуг по мониторингу кнопки экстренного вызова милиции (сельские поселения).</t>
  </si>
  <si>
    <t>Начальник Управления культуры, начальник Управления образования</t>
  </si>
  <si>
    <t>Обеспечит 100% безопасность работников и учащихся от возможного чрезвычайного проишествия.</t>
  </si>
  <si>
    <t>В) Организация цикла тематических материалов по местному телевидению направленных на информирование населения о безопасном поведении в экстремальных ситуациях.</t>
  </si>
  <si>
    <t>Заместитель главы Администрации по социальным вопросам, руководитель аппарата, секретарь антитеррористической комиссии</t>
  </si>
  <si>
    <t>Формирование единого информационного пространства для пропаганды и распространения на территории муниципального образования «Балезинский район» идей толерантности, гражданской солидарности, уважения к другим культурам</t>
  </si>
  <si>
    <t>Г) Проведение регулярного освещения в газете «Вперед» результатов деятельности правоохранительных органов в сфере профилактики и борьбы с терроризмом и экстремизмом.</t>
  </si>
  <si>
    <t>Заместитель главы Администрации по социальным вопросам, начальник ОВД (по согласованию)</t>
  </si>
  <si>
    <t>Д) Организовать и провести тематические мероприятия: фестивали, конкурсы, викторины, с целью формирования у граждан уважительного отношения к традициям и обычаям различных народов и национальностей.</t>
  </si>
  <si>
    <t>Заместитель главы Администрации по социальным вопросам, начальник отдела молодежи, начальник Управления культуры, начальник Управления образования</t>
  </si>
  <si>
    <t>Формирование нетерпимости ко всех фактам террористических и экстремистских проявлений, а также толерантного сознания, позитивных установок к представителям иных этнических и конфессиональных сообществ</t>
  </si>
  <si>
    <t>Е) Проведение в общеобразовательных учреждениях занятий по профилактике заведомо ложных сообщений об актах терроризма.</t>
  </si>
  <si>
    <t>Начальник Управления образования</t>
  </si>
  <si>
    <t>распространение культуры интернационализма, согласия, национальной и религиозной терпимости в среде учащихся общеобразовательных учреждений муниципального образования «Балезинский район»</t>
  </si>
  <si>
    <t>Ж) Проводить социологические опросы и исследования в образовательных учреждениях на предмет выявления и обнаружения степени распространения экстремистских идей и настроений.</t>
  </si>
  <si>
    <t>Зам. главы Администрации по социальным вопросам, начальник Управления образования </t>
  </si>
  <si>
    <t>Недопущение создания и деятельности националистических экстремистских молодежных группировок</t>
  </si>
  <si>
    <t>З) Разработка плана мероприятий по предотвращению террористических актов на социальных объектах и объектах жизнеобеспечения.</t>
  </si>
  <si>
    <t>Первый заместитель главы Администрации, заместитель главы Администрации по социальным вопросам</t>
  </si>
  <si>
    <t>Проведение воспитательной, пропагандистской работы с населением района, направленной на предупреждение террористической и экстремистской  деятельности, повышение  бдительности</t>
  </si>
  <si>
    <t>И) Проведение комплексных обследований объектов жизнеобеспечения и объектов социальной сферы на предмет проверки режимно- охранных мер.</t>
  </si>
  <si>
    <t>Первый заместитель главы Администрации, начальник отдела по делам ГО и ЧС начальник ОВД (по согласованию)</t>
  </si>
  <si>
    <t>Снижение возможности совершения террористических актов на территории района, создание системы технической  защиты объектов социальной сферы, образования, здравоохранения и объектов с массовым пребыванием граждан</t>
  </si>
  <si>
    <t>К) Выявлять в ходе контроля  за соблюдением законодательства о розничной торговле на территории поселений МО «Балезинский район» фактов распространения информационных материалов экстремистского характера. Уведомление о данных фактах  прокуратуры по Балезинскому району.</t>
  </si>
  <si>
    <t>Главы поселений, начальник ОВД (по согласованию)</t>
  </si>
  <si>
    <t>6</t>
  </si>
  <si>
    <t>Организация и осуществление мероприятий по мобилизационной подготовке муниципальных предприятий и учреждений, находящихся на территории муниципального района.</t>
  </si>
  <si>
    <t>А) Поддержание в постоянной готовности системы оповещения</t>
  </si>
  <si>
    <t>Первый заместитель главы Администрации, начальник отдела по делам ГО и ЧС, управление финансов</t>
  </si>
  <si>
    <t>Б) Организация обучения руководства и работников органов местного самоуправления и подведомственных организаций по вопросам мобилизационной подготовки</t>
  </si>
  <si>
    <t>Отдел по делам ГО и ЧС, отдел экономики</t>
  </si>
  <si>
    <t>Готовность руководства и работников органов местного самоуправления и подведомственных организаций по вопросам мобилизационной подготовки к проводимым учебно-практическим мероприятиям</t>
  </si>
  <si>
    <t>В) Разработка и корректировка документов мобилизационного планирования</t>
  </si>
  <si>
    <t>Повышение готовности органов местного самоуправления к выполнению мобилизационных мероприятий</t>
  </si>
  <si>
    <t>Г) Обеспечение готовности подведомственных организаций к переводу на работу в условиях военного времени и выполнению установленных мобилизационных заданий</t>
  </si>
  <si>
    <t>7</t>
  </si>
  <si>
    <t>Создание муниципальной пожарной охраны.</t>
  </si>
  <si>
    <t>А) Подготовка нормативно-правовой базы для создания муниципальной пожарной охраны</t>
  </si>
  <si>
    <t>Обеспечит 100% подготовку НПА к созданию муниципальной пожарной охраны</t>
  </si>
  <si>
    <t>8</t>
  </si>
  <si>
    <t>Содержание и развитие Единой диспетчерской службы района.</t>
  </si>
  <si>
    <t xml:space="preserve">Снижение на 50%времени реагирования и повышения качества взаимодействия экстренных оперативных служб при обращении к ним населения с помощью организации реагирования на вызовы (сообщения о происшествиях) </t>
  </si>
  <si>
    <t>Создание системы обеспечения вызовов экстренных служб по номеру «112» на базе единой дежурно-диспетчерской службы МО«Балезинский район».</t>
  </si>
  <si>
    <t>Обеспечит снижение гибели и травматизма людей при чрезвычайных ситуациях природного и техногенного характера, а так же при опасностях, возникающих при ведении военных действий или вследствие этих действий,  в том числе пожаров. Снижение до 100%возможности совершения террористических актов на территории района, создание системы технической  защиты объектов социальной сферы, образования, здравоохранения и объектов с массовым пребыванием граждан.</t>
  </si>
  <si>
    <t>Предупреждение и ликвидация последствий чрезвычайных ситуацийприродного и техногенного характера,   а так же на водных объектах и террористического характера, подготовкой к ведению и ведения гражданской обороныс использованием развитой и технически оснащенной единой дежурно-диспетчерской службы района, реализация мер пожарной безопасности.</t>
  </si>
  <si>
    <t>Обеспечит 100% подготовку НПА к созданию аварийно-спасательных формирований</t>
  </si>
  <si>
    <t>Снижение количества пожаров за счет снижения времени реагирования и повышения качества тушения пожаров, одновременно с организацией профилактической работы в жилом секторе.</t>
  </si>
  <si>
    <t>Создание материально-технической базы ЕДДС ко дню начала работы системы обеспечения вызовов экстренных служб по номеру «112»Снижение на 50%времени реагирования и повышения качества взаимодействия экстренных оперативных служб при обращении к ним населения.</t>
  </si>
  <si>
    <t>045</t>
  </si>
  <si>
    <t>03</t>
  </si>
  <si>
    <t>09</t>
  </si>
  <si>
    <t>Количество мероприятий, направленных на гармонизацию межэтнических отношений</t>
  </si>
  <si>
    <t>Количество учеников, изучающих удмуртский язык и иные миноритарные языки в школах муниципального образования «Балезинский район»</t>
  </si>
  <si>
    <t>человек</t>
  </si>
  <si>
    <t>Реализация образовательных мероприятий, направленных на распространение знаний о народах России, формирование гражданского патриотизма, укрепление традиционных духовных и нравственных ценностей</t>
  </si>
  <si>
    <t>Управление образования</t>
  </si>
  <si>
    <t>2015-2020 годы</t>
  </si>
  <si>
    <t>план</t>
  </si>
  <si>
    <t>отчет</t>
  </si>
  <si>
    <t>отклонение факта от плана за отчетный год</t>
  </si>
  <si>
    <t>% выполнения плана за отчетный год</t>
  </si>
  <si>
    <t>темп роста (снижения) к уровню прошлого года, %</t>
  </si>
  <si>
    <t>Сведения о внесенных за отчетный период изменениях в муниципальную программу</t>
  </si>
  <si>
    <t>№ п/п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</si>
  <si>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</si>
  <si>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</si>
  <si>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</si>
  <si>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</si>
  <si>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муниципального образования "Балезинский район"</t>
  </si>
  <si>
    <t>утверждена программа</t>
  </si>
  <si>
    <t>внесены изменения в сязи с изменениями в бюджете МО "Балезинский район"</t>
  </si>
  <si>
    <r>
      <t xml:space="preserve">Форма 8. </t>
    </r>
    <r>
      <rPr>
        <sz val="12"/>
        <rFont val="Times New Roman"/>
        <family val="1"/>
        <charset val="204"/>
      </rPr>
      <t xml:space="preserve">Результаты оценки эффективности муниципальной  программы </t>
    </r>
  </si>
  <si>
    <t>Результаты оценки эффективности муниципальной программы</t>
  </si>
  <si>
    <t>Наименование муниципальной программы</t>
  </si>
  <si>
    <t>Муниципальная программа, подпрограмма</t>
  </si>
  <si>
    <t>Координатор</t>
  </si>
  <si>
    <t>Ответственный исполнитель</t>
  </si>
  <si>
    <t xml:space="preserve">Эффективность реализации муниципальной программы (подпрограммы) </t>
  </si>
  <si>
    <t>Степень достижения плановых значений целевых показателей (индикаторов)</t>
  </si>
  <si>
    <t xml:space="preserve">Степень реализации мероприятий </t>
  </si>
  <si>
    <t>Степень соответствия запланированному уровню расходов</t>
  </si>
  <si>
    <t>Заместитель Главы Администрации МО «Балезинский район»</t>
  </si>
  <si>
    <t>Эффективность использования средств бюджета муниципального района</t>
  </si>
  <si>
    <t>Достигнутый результат на конец отчетного периода</t>
  </si>
  <si>
    <t>Проблемы, возникшие в ходе реализации мероприятий</t>
  </si>
  <si>
    <t>кассовое исполнение на конец отчетного периода</t>
  </si>
  <si>
    <t>к плану на отчетный год</t>
  </si>
  <si>
    <t>фактические расходы на конец отчетного периода, тыс. руб.</t>
  </si>
  <si>
    <t>отношение фактических расходов на конец отчетного периода, к оценке расходов на отченый год, %</t>
  </si>
  <si>
    <t>Отчет о Прогнозной (справочной) оценке ресурсного обеспечения реализации муниципальной программы за счет всех источников финансирования</t>
  </si>
  <si>
    <t>Муниципальная программа "Безопасность"</t>
  </si>
  <si>
    <t xml:space="preserve">Отчет о выполнении сводных показателей муниципальных заданий на оказание муниципальных услуг (выполнение работ) </t>
  </si>
  <si>
    <t xml:space="preserve">Отчет </t>
  </si>
  <si>
    <t>о выполнении целевых показателей (индикаторов) муниципальной программы</t>
  </si>
  <si>
    <t>в течении года</t>
  </si>
  <si>
    <t>Обоснование отклонений значений целевого показателя ()</t>
  </si>
  <si>
    <t>индикатора</t>
  </si>
  <si>
    <t>Наличие разработанного и принятого нормативно-правового акта для создания аварийно-спасательных формирований на территории муниципального района.</t>
  </si>
  <si>
    <t>Наличие разработанного и принятого нормативно-правового акта для создания муниципальной пожарной охраны на территории муниципального района.</t>
  </si>
  <si>
    <t>неплатежеспособное население</t>
  </si>
  <si>
    <t>  03</t>
  </si>
  <si>
    <t> 14</t>
  </si>
  <si>
    <t> 045</t>
  </si>
  <si>
    <t> 03</t>
  </si>
  <si>
    <t>Управление финансов Администрации МО "Балезинский район"</t>
  </si>
  <si>
    <t>044</t>
  </si>
  <si>
    <t>521</t>
  </si>
  <si>
    <t>121</t>
  </si>
  <si>
    <t>122</t>
  </si>
  <si>
    <t>129</t>
  </si>
  <si>
    <t>242</t>
  </si>
  <si>
    <t>14</t>
  </si>
  <si>
    <t>отсутсвие денежных средств</t>
  </si>
  <si>
    <t xml:space="preserve">Увеличение связано с ростом учащихся, изучающих удмуртский и иные миноритпрные языки </t>
  </si>
  <si>
    <t>Отклонения целевых  показателей в сторону увеличения связаны с тем, что в  образовательных учреждениях и дошкольных образовательных учреждениях района  уделяется большое внимание изучению родных языков: реализуются программы по изучению удмуртского и татарского языков, а также активно ведется внеурочная деятельность по изучению миноритарных языков</t>
  </si>
  <si>
    <t>недостаток финансовых средств</t>
  </si>
  <si>
    <t>националистических экстемистских молодежных группировок на территории района нет</t>
  </si>
  <si>
    <t>на социально-значимых объектах, объектах образования и культуры в паспортах безопасности отражены мероприятия по предотвращению террористических актов</t>
  </si>
  <si>
    <t>В рамках составления паспортов безопасности проводятся комплесные обследования на предмет проверки рехимно-охранных мер</t>
  </si>
  <si>
    <t>муниципальная пожарная охрана не создана</t>
  </si>
  <si>
    <t>постановление Администрации муниципального образования "Балезинский район" от 26.10.2016г. № 1649</t>
  </si>
  <si>
    <t>обеспечение знаками отличия, бесплатное страхование членов ДНД</t>
  </si>
  <si>
    <t>ДНД создана на территории Балезинского района</t>
  </si>
  <si>
    <t>специалист -психолог работает в ИМЦ "Юность"</t>
  </si>
  <si>
    <t>в каникулярное время на занятость подростков обращается особое внимание, применяется комплексный подход со стороны отдела по делам семьи, отдела по делам молодежи, ГКУ УР "Центр занятости населения"</t>
  </si>
  <si>
    <t>тематическая полоса «Человек и закон» в газете «Вперед» ведется на постоянной основе</t>
  </si>
  <si>
    <t>внесены изменения в перечень основных мероприятий</t>
  </si>
  <si>
    <t>26.10..2016</t>
  </si>
  <si>
    <t>Заместитель Главы Администрации МО «Балезинский район» - руководитель аппарата</t>
  </si>
  <si>
    <t>Постановление Администрации МО "Балезинский раойн" от 20.02.2018 г. № 186</t>
  </si>
  <si>
    <t>Создание материально-технической базы ЕДДС  для обеспечения вызовов экстренных служб по но-меру «112» осуществля-ется в пределах бюджета на финансовый год</t>
  </si>
  <si>
    <t>Наблюдается снижение гибели и травматизма людей при чрезвычайных ситуациях природного и техногенного характера, а так же при опасностях, возникающих при ведении военных действий или вследствие этих действий,  в том числе пожаров. Снижение до 100%возможности совершения террористических актов на территории района, проводятся мероприятия по созданию системы технической  защиты объектов социальной сферы, образования, здравоохранения и объектов с массовым пребыванием граждан.</t>
  </si>
  <si>
    <t>Новое оборудование си-стемы оповещения "МАРС-АРСЕНАЛ"  вве-дено в эксплуатацию на 6 новых объектах</t>
  </si>
  <si>
    <t>Работа проводится в полном объеме(полный отчет исполнение Комплексного плана противодействия терроризму)</t>
  </si>
  <si>
    <t>Техническое состояние системы оповещения исправность 75%</t>
  </si>
  <si>
    <t>Количество художественной и учебной литературы на удмуртском или удмуртском и русском языках, доступной для пользователей через систему школ и библиотек</t>
  </si>
  <si>
    <t xml:space="preserve">Количество публикаций в СМИ МО «Балезинский район», направленных на формирование этнокультурной компетентности граждан и пропаганду ценностей добрососедства и толерантности </t>
  </si>
  <si>
    <t xml:space="preserve">Количество мероприятий, направленных на формирование позитивного этнического самосознания и конструктивное межэтническое взаимодействие в молодежной среде </t>
  </si>
  <si>
    <t>подростки, состоящие на учете привлекаются для участия во всех мероприятиях, проводимых в районе</t>
  </si>
  <si>
    <t>рубрики по проблемам преступности, пьянства, наркомании, токсикомании среди подростков и молодежи готовятся</t>
  </si>
  <si>
    <t>нет</t>
  </si>
  <si>
    <t>Основное мероприятие: «Профилактика правонарушений среди несовершеннолетних и молодежи».</t>
  </si>
  <si>
    <t>Основное мероприятие: «Информационное и научно-методическое обеспечение деятельности по  профилактике правонарушений».</t>
  </si>
  <si>
    <r>
      <t>Основное мероприятие:</t>
    </r>
    <r>
      <rPr>
        <b/>
        <sz val="7"/>
        <color indexed="8"/>
        <rFont val="Times New Roman"/>
        <family val="1"/>
        <charset val="204"/>
      </rPr>
      <t xml:space="preserve"> «Профилактика правонарушений в масштабах Балезинского района, сельских поселений, населенных пунктов, в рамках отдельной отрасли, предприятия, организации, учреждения».</t>
    </r>
  </si>
  <si>
    <r>
      <t xml:space="preserve">Проведение совещаний с руководителями предприятий торговли и предпринимателями по вопросам улучшения алкогольного рынка в Балезинском районе </t>
    </r>
    <r>
      <rPr>
        <i/>
        <sz val="7"/>
        <rFont val="Times New Roman"/>
        <family val="1"/>
        <charset val="204"/>
      </rPr>
      <t>(не реже 1 раза в полугодие)</t>
    </r>
  </si>
  <si>
    <t>Отчет о выполнении основных мероприятий муниципальной программы по состоянию 31.12.2019г.</t>
  </si>
  <si>
    <t>внесены изменния в связи с продлением срока реализации муниципальной программы</t>
  </si>
  <si>
    <t>проведены   Дни подростка в  МБОУ «Балезинская СОШ №1», «Балезинская СОШ №2», «Андрейшурская СОШ», МКУ «Балезинский детский дом»,«Киршонская СОШ», «Верх-Люкинская СОШ»,  «Исаковская СОШ», «Неделя профилактики ПДД» в 13 образовательных учреждениях районах.</t>
  </si>
  <si>
    <t>Доля несовершеннолетних, охваченных всеми организованными формами отдыха и оздоровления, досуга и занятости, от общего количества несовершеннолетних в возрасте от 6,5 до 17 лет (включительно)составляет 90%</t>
  </si>
  <si>
    <t>семинар «О роли семьи, школы, представителей религиозных конфессий в защите детей от влияния  террористической идеологии», совещание в БУЗ УР «Балезинская РБ МЗ»  «Межведомственное взаимодействие комиссии по делам несовершеннолетних и защите их прав с фельдшерами по вопросам профилактики преступлений против половой неприкосновенности и половой свободы личности в отношении несовершеннолетних».</t>
  </si>
  <si>
    <t>Профилактика правонарушений:наряду с рассмотренными делами об административных правонарушениях и применением мер административной ответственности в виде штрафов, проводит работу по предупреждению, профилактике этих правонарушений, выявлению причин и условий, способствующих их совершению. За отчетный период административная комиссия Балезинского района провела 27 заседаний, на которых рассмотрела 170 материалов по различным правонарушениям,на принудительное взыскание в службу судебных приставов административной комиссией направлены 68 заявлений о возбуждении исполнительного производства по правонарушителям, которые в добровольном порядке не оплатили административный штраф.</t>
  </si>
  <si>
    <t xml:space="preserve">Проведение заседаний межведомственной комиссии по профилактике правонарушений в Балезинском районе </t>
  </si>
  <si>
    <t>бесплатное страхование, предоставление инвентаря для тренировок</t>
  </si>
  <si>
    <t>информация о пропавших без вести размещается в группе Вконтакте, в районной газете "Вперед"</t>
  </si>
  <si>
    <t>имеется</t>
  </si>
  <si>
    <t>Готовы  к приему эвакуируемых 35 ПВР, проблемы по оснащению помещений ПВР постельными принадлежностями.</t>
  </si>
  <si>
    <t>Готовы к использованию 3 ПРУ из 41 защитного сооружения</t>
  </si>
  <si>
    <t>Содержание и развитие Единой диспетчерской службы района проводится в пределах бюджета на финансовый год</t>
  </si>
  <si>
    <t xml:space="preserve">Создание материально-технической базы ЕДДС  для обеспечения вызовов экстренных служб по но-меру «112» осуществля-ется в пределах бюджета на финансовый год
</t>
  </si>
  <si>
    <r>
      <t>Размещение на официальном сайте и в СМИ информации о лицах, пропавших без вести, в</t>
    </r>
    <r>
      <rPr>
        <sz val="7"/>
        <rFont val="Arial"/>
        <family val="2"/>
        <charset val="204"/>
      </rPr>
      <t xml:space="preserve"> </t>
    </r>
    <r>
      <rPr>
        <sz val="7"/>
        <rFont val="Times New Roman"/>
        <family val="1"/>
        <charset val="204"/>
      </rPr>
      <t>соответствии с действующим законодательством</t>
    </r>
  </si>
  <si>
    <t>Сохранение и развитие традиционных нравственных ценностей, воспитание и приобщение населения к родным языкам,  культуре посредством проведения мероприятий в данном направлении</t>
  </si>
  <si>
    <t>Создать передачи, интересные населению нашего района, на местном материале с представителями различных национальностей, диаспор и религий проживающих на территории Балезинского района. Возможно, помощь в решении каких-то вопросов и проблем, посредством интервью с объяснениями.</t>
  </si>
  <si>
    <t>Удельный вес погибших на водных объектах от общего количества проживающего населения.</t>
  </si>
  <si>
    <t xml:space="preserve">Количество мероприятий, направленных на гармонизацию межэтнических отношений к 2020 г. составит 2 единицы, количество мероприятий, направленных на формирование позитивного этнического самосознания и конструктивное межэтническое взаимодействие в молодежной среде – 20 единиц
</t>
  </si>
  <si>
    <t>снижение связано с ограничительными мероприятиями, связанными с распространением новой коронавирусной инфекции</t>
  </si>
  <si>
    <t>причина снижения к уровню прошлогогода связана с приостановлением деятельности учреждений в связи с рпаспространением новой коронавирусной инфекции</t>
  </si>
  <si>
    <t>причина снижения к уровню прошлогогода связана с приостановлением деятельности учреждений в связи с рпаспространением новой коронавирусной инфекци</t>
  </si>
  <si>
    <t>Отсутствие денежных средств</t>
  </si>
  <si>
    <t>0.001</t>
  </si>
  <si>
    <t>снижение количества погибших в 3 раза</t>
  </si>
  <si>
    <t>Постановление Администрации района  № 186 от 20.02.2018</t>
  </si>
  <si>
    <t>Данные показатели достигнуты за счет выезда преподавателей "УМЦ" в Балезинский район за счет средств бюджета Удмуртской Республики, обучение бесплатное.</t>
  </si>
  <si>
    <t>Главы сельских поселений не укомплектовали УКП из-за отсутствия финансовых средств</t>
  </si>
  <si>
    <t>Обучение имеет плановый удельный вес за счет управления образования, сельских сходов гражданобучение имеет плановый рост удельного веса за счет управления образования, сельских сходов граждан</t>
  </si>
  <si>
    <t>Отсутствие террористических актов</t>
  </si>
  <si>
    <t>Все Администрации сельских поселений занимались мобилизационной работой</t>
  </si>
  <si>
    <t>За 2020 год снижение числа пожаров до 42 шт. (44АППГ), 3 погибших (4АППГ), 3 раненых (1АППГ)</t>
  </si>
  <si>
    <t>Обучение осуществлялось в «Учебно-методическом центре по гражданской обороне, чрезвычайным ситуациям и пожарной безопасности Удмуртской Республики» (далее – «УМЦ ГОЧС и ПБ УР») выездным методом.Всего обучено 143 человека. На данный момент один вновь избранный глава сельского поселения не прошел обучение в «УМЦ ГОЧС и ПБ УР». Глава МО «Балезинский район»  и заместители главы Администрации так же прошли обучение в учебно-методическом центре.</t>
  </si>
  <si>
    <t>Не работающее население обучается только через средства массовой информации, распространения памяток, а также в ходе проведения сходов, рейдов в населенных пунктах Организовано взаимодействие с управлением образования по организации обучения в вопросах жизнедеятельности и безопасности. Ежегодно разработывается план обучения неработающего населения.</t>
  </si>
  <si>
    <t>Новое оборудование си-стемы оповещения "МАРС-АРСЕНАЛ"  введено в эксплуатацию на 6 новых объектах.Местная система оповещения не создана, т.к. оборудование находится на балансе сельских поселений, некоторое безхозно.</t>
  </si>
  <si>
    <t>Готовы к использованию 3 ПРУ из 41 защитного сооружения. Согласно Постановления Правительства РФ от 29.11.1999г. №1309 (с внесенными изменениями Постановления Правительства РФ от 30.10.2019г. №1391), муниципальное образование не попадает под критерии создания на её территории защитных сооружений в виде убежища, противорадиационного укрытия. Достаточно иметь защитные сооружения в виде укрытия или заглубленных помещений.</t>
  </si>
  <si>
    <t>Постановление Администрации МО «Балезинский район» 7  мая 2019 года   № 485  «О создании и содержании в целях гражданской обороны запасов материально-технических, продовольственных, медицинских и иных средств».Запас продовольствия, медицинских средств, средств индивидуальной защиты отсутствует</t>
  </si>
  <si>
    <t xml:space="preserve"> Ежегодное проведение месячника по безопасности на водных объектах. Снижение погибших с 3 человек до 1 чел. в 2020г , контроль за нахождением граждан на водных объектах в состоянии опьянения. Отсутствие пляжей для отдыха граждан.</t>
  </si>
  <si>
    <t>Проводится подготовка населения по безопасности на водных объектах методом организации разъяснительной и профилактической работы среди населения как с СМИ, так и на водных объектах</t>
  </si>
  <si>
    <t>недостаток денежных средств</t>
  </si>
  <si>
    <t>Кнопки экстренного вызова сотрудников вневедомственной охраны имеются у 100% объектов образования, договора заключены</t>
  </si>
  <si>
    <t>Работа по формированию единого информационного пространства для пропаганды и распространения на территории муниципального образования «Балезинский район» идей толерантности, гражданской солидарности, уважения к другим культурам, ведется в полном объеме (исполнение Комплексного плана противодействия терроризму)</t>
  </si>
  <si>
    <t>Ежегодно опубликовываются до 8 статей в газете "Вперед" (отчет исполнение Комплексного плана)</t>
  </si>
  <si>
    <t>Проведятся семинары, «круглые столы» и другие мероприятия по вопросам противодействия идеологии терроризма с последующим опубликованием их результатов, в том числе в сети «Интернет».Совместная акция с МЦ «Юность» «Дети за Мир» (на привокзальной площади). 
Информационный новостной ресурс  в   группе «Твое Балезино», https://vk.com/tvbalezino
3500 просмотров.</t>
  </si>
  <si>
    <t>в течение года</t>
  </si>
  <si>
    <t>Итоги проведения мероприятий по мобилизационной подготовке муниципальных предприятий и учреждений отражены в годовом отчете.</t>
  </si>
  <si>
    <t>Документы мобилизационного планирования отработаны</t>
  </si>
  <si>
    <t>Нормативно-правовой акт не издавался</t>
  </si>
  <si>
    <t>согласно плана основных мероприятий МВКПП на 2020 год заседания комиссии проводились: Пр.№1 от 19.03.2020, Пр.№2 от 22.06.2020, Пр.№3 от 29.09.2020, Пр.№4 от 22.12.2020</t>
  </si>
  <si>
    <t xml:space="preserve">За отчетный период в образовательных учреждениях района проведено более 204  различных мероприятий, в которых приняло участие 4013 обучающихся общеобразовательных организаций.
На площадках МБУК «РДК «Дружба» проведены:
- Патриотическая акция "Урок Мужества" в рамках проведения торжественных мероприятий
-Театрализованное представление по страницам русской классики, посвящённое Дню памяти и славы.
-Праздничный концерт, посвящённый Дню защитника Отечества и Году памяти и славы
</t>
  </si>
  <si>
    <t>Проведено 24 мероприятия в данном направлении</t>
  </si>
  <si>
    <t xml:space="preserve">Проведено 39 мероприятий </t>
  </si>
  <si>
    <t xml:space="preserve">Ограничения из-за пандемии COVID-19.
Недостаточное финансирование торжественных мероприятий, приуроченных к памятным датам в истории народов России.
</t>
  </si>
  <si>
    <t xml:space="preserve">В сообществе ТВоё Балезино (ВК, ОК, Инстаграм) сюжеты выходили в пятничных выпусках видеоновостей
В текстовом формате выпущено порядка 100 постов данной тематики.
</t>
  </si>
  <si>
    <t xml:space="preserve">Нет студии (съёмочного павильона), где можно было транслировать прямые эфиры, либо снимать тематические передачи, ток-шоу и т.д. 
Нет автотранспорта – съёмки приходится откладывать, переносить, либо отменять.
</t>
  </si>
  <si>
    <t>отсутствие финансирования</t>
  </si>
  <si>
    <t>о выявленных фактах продажи алкоголя в неустановленных местах главы поселений сигнализируют в полицию.</t>
  </si>
  <si>
    <t>проверки проводились совместно с контролирующими органами дни запрета на торговлю алколем и при введении запрета на торговлю алкоголем при проведении массовых мероприятий</t>
  </si>
  <si>
    <t>продолжает действовать стоянка для задержанного транспорта</t>
  </si>
  <si>
    <t>сведений о провелдении конкурса в Администрацию не предоставлено</t>
  </si>
  <si>
    <t>конкурс не проводился в связи с ограничениями, связанными с распространением новой коронавирусной инфекции</t>
  </si>
  <si>
    <t>оплачиваемые общественные работы организованиы ЦЗН. 21 человек, освободившихся из мест лишения свободы не трудоустраивались</t>
  </si>
  <si>
    <t>Отчет об использовании бюджетных ассигновавний бюджета муниципального района на реализацию муниципальной программы по состоянию на 31.12.2020 г.</t>
  </si>
  <si>
    <t>2020 год   план</t>
  </si>
  <si>
    <t>Отчет о финансовой оценке применения мер муниципального регулирования по состоянию на 31.12.2020г.</t>
  </si>
  <si>
    <t>за 2020 год</t>
  </si>
  <si>
    <t>2691.2</t>
  </si>
  <si>
    <t>Б) Проведение работы по установлению мест для массового отдыха, купания и занятий спортом на водных объектах  совместно с органами государственного санитарно-эпидемиологического надзора, охраны природы, ГИМС.</t>
  </si>
  <si>
    <t>Постановление Администрации МО «Балезинский район» от 15.07.2020г. №727О территориальном звене муниципального образования «Балезинский район» Удмуртской территориальной подсистемы единой государственной системы предупреждения и ликвидации чрезвычайных ситуаций. Резервы финансовых и материальных ресурсов для ликвидации чрезвычайных ситуаций не созданы в необходимом объеме</t>
  </si>
  <si>
    <t>Проверка системы опо-вещения осуществляются ежеквартально, процент охвата населения составляет 75%.Информирование с использованием специа-лизированных технических средств оповещения не представляется воз-можным из-за отсутствия финансовых средств</t>
  </si>
  <si>
    <t>Постановление Администрации "О создании межведомственной рабочей группы по разработке, уточнению и планированию территориальной обороны МО «Балезинский район»  в условиях мирного времени". План гражданской обороны и защиты населения согласован и утвержден.</t>
  </si>
  <si>
    <t>Недостаток - отсутствие открытых пляжей, отсутствие спасательных служб нп них</t>
  </si>
  <si>
    <t>Постановлением Адми-нистрации МО «Балезинский район» от 20.02.2018г. №186  утверждено Положение о спасательных службах муниципального образования «Балезинский район», утвержден перечень спасательных служб. Организация обучения и оснащения не проводится.</t>
  </si>
  <si>
    <t>Постановлением Адми-нистрации МО «Балезинский район» от 20.02.2018г. №186  утвер-дено Положение о спаса-тельных службах муниципального образования «Балезинский район», утвержден перечень спа-сательных служб. Организация обучения и оснащения не проводится.</t>
  </si>
  <si>
    <t xml:space="preserve">террористические акты на территории района не совершались. Итоговая информация в годовом отчете о реализации компексного плана противодействия идеологии терроризма на 2019-2023 года" на территории МО "Балезинский район". </t>
  </si>
  <si>
    <t>Население имеет алгоритм действий при обнаружении ВУ и ВВ, размещен в СМИ, в электронных средствах информации</t>
  </si>
  <si>
    <t>Все администрации сельских поселений занимались мобилизационной работой, обучены</t>
  </si>
  <si>
    <t>Предоставлено 1 жилое помещение. Других заявок не поступало.</t>
  </si>
  <si>
    <t>предоставлено 7 помещений, необходимо всего 9. В 2020 году помещений дополнитьельно  не предоставлялось. Заявки на предоставление не получались.</t>
  </si>
  <si>
    <t>Отчеты УУП выложены на сайте ОВД</t>
  </si>
  <si>
    <t>Выступления УУП на сельских сходах не осуществлялись в связи с ограничениями, введенми в связи с угрозой распространения новой коронавирусной инфекции</t>
  </si>
  <si>
    <t xml:space="preserve">Резервирование рабочих мест не осуществлялось по причине отказа организаций </t>
  </si>
  <si>
    <t>Проведены встекчи по ограничению торговли алкогольной продукцией с дни запрета и при проведении массовых мероприятий</t>
  </si>
  <si>
    <t>средства фиксации не установлены</t>
  </si>
  <si>
    <t>финансируется через МО "Балезинское"</t>
  </si>
  <si>
    <t>в бюджете на 2020 год предусмотрено на развитие общественных формирований правоохранительной направленности в бюджете МО "Балезинское"</t>
  </si>
  <si>
    <t>в бюджете на 2020год предусмотрено на развитие общественных формирований правоохранительной направленности в бюджете МО "Балезинское"</t>
  </si>
  <si>
    <r>
      <t xml:space="preserve"> </t>
    </r>
    <r>
      <rPr>
        <sz val="7"/>
        <rFont val="Times New Roman"/>
        <family val="1"/>
        <charset val="204"/>
      </rPr>
      <t>в течение года на базе ДК "Дружба" организован  показ фильмов для обучающихся образовательных учреждений района</t>
    </r>
  </si>
  <si>
    <t>Проводились рейдовые мероприятия совместно с ОВД и надзорными органами</t>
  </si>
  <si>
    <t>мероприятие не проводилось</t>
  </si>
  <si>
    <t>не приобреталось</t>
  </si>
  <si>
    <t>отсутствие денежных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</si>
</sst>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Calibri"/>
      <family val="2"/>
      <charset val="204"/>
    </font>
    <font>
      <sz val="8.5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name val="Calibri"/>
      <family val="2"/>
      <charset val="204"/>
    </font>
    <font>
      <b/>
      <sz val="8.5"/>
      <name val="Calibri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"/>
      <name val="Arial Cyr"/>
      <charset val="204"/>
    </font>
    <font>
      <b/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name val="Arial"/>
      <family val="2"/>
      <charset val="204"/>
    </font>
    <font>
      <i/>
      <sz val="7"/>
      <name val="Times New Roman"/>
      <family val="1"/>
      <charset val="204"/>
    </font>
    <font>
      <sz val="8"/>
      <name val="Calibri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/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/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/>
      <bottom/>
      <diagonal/>
    </border>
    <border>
      <left/>
      <right style="medium">
        <color rgb="FF595959"/>
      </right>
      <top/>
      <bottom style="medium">
        <color rgb="FF595959"/>
      </bottom>
      <diagonal/>
    </border>
    <border>
      <left/>
      <right style="medium">
        <color rgb="FF595959"/>
      </right>
      <top/>
      <bottom/>
      <diagonal/>
    </border>
    <border>
      <left style="medium">
        <color indexed="64"/>
      </left>
      <right style="medium">
        <color rgb="FF595959"/>
      </right>
      <top style="medium">
        <color indexed="64"/>
      </top>
      <bottom style="medium">
        <color indexed="64"/>
      </bottom>
      <diagonal/>
    </border>
    <border>
      <left/>
      <right style="medium">
        <color rgb="FF59595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595959"/>
      </right>
      <top/>
      <bottom style="medium">
        <color indexed="64"/>
      </bottom>
      <diagonal/>
    </border>
    <border>
      <left/>
      <right style="medium">
        <color rgb="FF595959"/>
      </right>
      <top/>
      <bottom style="medium">
        <color indexed="64"/>
      </bottom>
      <diagonal/>
    </border>
    <border>
      <left style="medium">
        <color rgb="FF595959"/>
      </left>
      <right/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9" fontId="50" fillId="0" borderId="0" applyFon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68">
    <xf numFmtId="0" fontId="0" fillId="0" borderId="0" xfId="0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3" fillId="0" borderId="0" xfId="0" applyFont="1" applyFill="1"/>
    <xf numFmtId="0" fontId="22" fillId="0" borderId="0" xfId="0" applyFont="1" applyFill="1" applyAlignment="1">
      <alignment horizontal="center"/>
    </xf>
    <xf numFmtId="0" fontId="24" fillId="0" borderId="10" xfId="0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/>
    </xf>
    <xf numFmtId="0" fontId="26" fillId="0" borderId="0" xfId="0" applyFont="1"/>
    <xf numFmtId="0" fontId="25" fillId="24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left" vertical="center" wrapText="1" indent="1"/>
    </xf>
    <xf numFmtId="0" fontId="24" fillId="24" borderId="10" xfId="0" applyFont="1" applyFill="1" applyBorder="1" applyAlignment="1">
      <alignment vertical="center" wrapText="1"/>
    </xf>
    <xf numFmtId="49" fontId="34" fillId="0" borderId="0" xfId="0" applyNumberFormat="1" applyFont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23" fillId="0" borderId="0" xfId="0" applyFont="1"/>
    <xf numFmtId="0" fontId="36" fillId="0" borderId="0" xfId="0" applyFont="1"/>
    <xf numFmtId="0" fontId="35" fillId="0" borderId="10" xfId="0" applyFont="1" applyBorder="1"/>
    <xf numFmtId="49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38" fillId="0" borderId="0" xfId="0" applyFont="1" applyFill="1" applyAlignment="1">
      <alignment horizontal="center"/>
    </xf>
    <xf numFmtId="49" fontId="35" fillId="0" borderId="0" xfId="0" applyNumberFormat="1" applyFont="1" applyFill="1"/>
    <xf numFmtId="0" fontId="35" fillId="0" borderId="0" xfId="0" applyFont="1"/>
    <xf numFmtId="49" fontId="35" fillId="0" borderId="0" xfId="0" applyNumberFormat="1" applyFont="1"/>
    <xf numFmtId="0" fontId="35" fillId="0" borderId="10" xfId="0" applyFont="1" applyFill="1" applyBorder="1"/>
    <xf numFmtId="49" fontId="38" fillId="0" borderId="10" xfId="0" applyNumberFormat="1" applyFont="1" applyFill="1" applyBorder="1"/>
    <xf numFmtId="49" fontId="35" fillId="0" borderId="10" xfId="0" applyNumberFormat="1" applyFont="1" applyFill="1" applyBorder="1"/>
    <xf numFmtId="0" fontId="38" fillId="0" borderId="10" xfId="0" applyFont="1" applyFill="1" applyBorder="1" applyAlignment="1">
      <alignment horizontal="center"/>
    </xf>
    <xf numFmtId="49" fontId="34" fillId="0" borderId="0" xfId="0" applyNumberFormat="1" applyFont="1"/>
    <xf numFmtId="0" fontId="34" fillId="0" borderId="0" xfId="0" applyFont="1"/>
    <xf numFmtId="0" fontId="34" fillId="0" borderId="0" xfId="0" applyFont="1" applyBorder="1" applyAlignment="1">
      <alignment horizontal="left" vertical="top" wrapText="1"/>
    </xf>
    <xf numFmtId="0" fontId="34" fillId="0" borderId="0" xfId="0" applyFont="1" applyAlignment="1"/>
    <xf numFmtId="0" fontId="40" fillId="0" borderId="0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center" vertical="center"/>
    </xf>
    <xf numFmtId="0" fontId="25" fillId="25" borderId="10" xfId="0" applyFont="1" applyFill="1" applyBorder="1" applyAlignment="1">
      <alignment horizontal="left" vertical="center" wrapText="1"/>
    </xf>
    <xf numFmtId="0" fontId="24" fillId="24" borderId="11" xfId="0" applyFont="1" applyFill="1" applyBorder="1" applyAlignment="1">
      <alignment horizontal="left" vertical="center" wrapText="1" indent="1"/>
    </xf>
    <xf numFmtId="0" fontId="23" fillId="0" borderId="1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5" fillId="24" borderId="12" xfId="0" applyFont="1" applyFill="1" applyBorder="1" applyAlignment="1">
      <alignment horizontal="center" vertical="center" wrapText="1"/>
    </xf>
    <xf numFmtId="0" fontId="0" fillId="0" borderId="0" xfId="0" applyFont="1"/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51" fillId="0" borderId="29" xfId="0" applyFont="1" applyBorder="1" applyAlignment="1">
      <alignment horizontal="center" vertical="center" wrapText="1"/>
    </xf>
    <xf numFmtId="0" fontId="51" fillId="0" borderId="30" xfId="0" applyFont="1" applyBorder="1" applyAlignment="1">
      <alignment horizontal="center" vertical="center" wrapText="1"/>
    </xf>
    <xf numFmtId="0" fontId="51" fillId="0" borderId="31" xfId="0" applyFont="1" applyBorder="1" applyAlignment="1">
      <alignment horizontal="center" vertical="center"/>
    </xf>
    <xf numFmtId="0" fontId="51" fillId="0" borderId="32" xfId="0" applyFont="1" applyBorder="1" applyAlignment="1">
      <alignment horizontal="center" vertical="center"/>
    </xf>
    <xf numFmtId="0" fontId="51" fillId="0" borderId="33" xfId="0" applyFont="1" applyBorder="1" applyAlignment="1">
      <alignment vertical="top" wrapText="1"/>
    </xf>
    <xf numFmtId="14" fontId="51" fillId="0" borderId="33" xfId="0" applyNumberFormat="1" applyFont="1" applyBorder="1" applyAlignment="1">
      <alignment horizontal="center" vertical="top"/>
    </xf>
    <xf numFmtId="0" fontId="51" fillId="0" borderId="33" xfId="0" applyFont="1" applyBorder="1" applyAlignment="1">
      <alignment horizontal="center" vertical="top"/>
    </xf>
    <xf numFmtId="0" fontId="51" fillId="0" borderId="33" xfId="0" applyFont="1" applyBorder="1" applyAlignment="1">
      <alignment horizontal="center" vertical="top" wrapText="1"/>
    </xf>
    <xf numFmtId="0" fontId="51" fillId="0" borderId="34" xfId="0" applyFont="1" applyBorder="1" applyAlignment="1">
      <alignment vertical="top" wrapText="1"/>
    </xf>
    <xf numFmtId="14" fontId="51" fillId="0" borderId="34" xfId="0" applyNumberFormat="1" applyFont="1" applyBorder="1" applyAlignment="1">
      <alignment horizontal="center" vertical="top"/>
    </xf>
    <xf numFmtId="0" fontId="51" fillId="0" borderId="34" xfId="0" applyFont="1" applyBorder="1" applyAlignment="1">
      <alignment horizontal="center" vertical="top"/>
    </xf>
    <xf numFmtId="0" fontId="51" fillId="0" borderId="34" xfId="0" applyFont="1" applyBorder="1" applyAlignment="1">
      <alignment horizontal="center" vertical="top" wrapText="1"/>
    </xf>
    <xf numFmtId="14" fontId="23" fillId="0" borderId="10" xfId="0" applyNumberFormat="1" applyFont="1" applyBorder="1" applyAlignment="1">
      <alignment horizontal="center" vertical="top"/>
    </xf>
    <xf numFmtId="0" fontId="23" fillId="0" borderId="10" xfId="0" applyFont="1" applyBorder="1" applyAlignment="1">
      <alignment horizontal="center" vertical="top"/>
    </xf>
    <xf numFmtId="0" fontId="23" fillId="0" borderId="10" xfId="0" applyFont="1" applyBorder="1" applyAlignment="1">
      <alignment vertical="top" wrapText="1"/>
    </xf>
    <xf numFmtId="0" fontId="21" fillId="0" borderId="0" xfId="0" applyFont="1" applyAlignment="1">
      <alignment vertical="center"/>
    </xf>
    <xf numFmtId="0" fontId="34" fillId="0" borderId="30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34" xfId="0" applyFont="1" applyBorder="1" applyAlignment="1">
      <alignment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2" fontId="37" fillId="0" borderId="13" xfId="0" applyNumberFormat="1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top" wrapText="1"/>
    </xf>
    <xf numFmtId="0" fontId="37" fillId="0" borderId="36" xfId="0" applyFont="1" applyBorder="1" applyAlignment="1">
      <alignment horizontal="justify" vertical="top" wrapText="1"/>
    </xf>
    <xf numFmtId="0" fontId="0" fillId="26" borderId="0" xfId="0" applyFill="1"/>
    <xf numFmtId="0" fontId="34" fillId="26" borderId="0" xfId="0" applyFont="1" applyFill="1" applyAlignment="1">
      <alignment horizontal="left" vertical="top" wrapText="1"/>
    </xf>
    <xf numFmtId="0" fontId="23" fillId="26" borderId="0" xfId="0" applyFont="1" applyFill="1"/>
    <xf numFmtId="0" fontId="34" fillId="0" borderId="10" xfId="0" applyFont="1" applyBorder="1"/>
    <xf numFmtId="0" fontId="34" fillId="27" borderId="10" xfId="0" applyFont="1" applyFill="1" applyBorder="1"/>
    <xf numFmtId="164" fontId="37" fillId="25" borderId="11" xfId="0" applyNumberFormat="1" applyFont="1" applyFill="1" applyBorder="1" applyAlignment="1">
      <alignment horizontal="center" vertical="center" wrapText="1"/>
    </xf>
    <xf numFmtId="164" fontId="34" fillId="24" borderId="11" xfId="0" applyNumberFormat="1" applyFont="1" applyFill="1" applyBorder="1" applyAlignment="1">
      <alignment horizontal="center" vertical="center" wrapText="1"/>
    </xf>
    <xf numFmtId="164" fontId="24" fillId="24" borderId="11" xfId="0" applyNumberFormat="1" applyFont="1" applyFill="1" applyBorder="1" applyAlignment="1">
      <alignment horizontal="right" wrapText="1"/>
    </xf>
    <xf numFmtId="164" fontId="24" fillId="24" borderId="11" xfId="0" applyNumberFormat="1" applyFont="1" applyFill="1" applyBorder="1" applyAlignment="1">
      <alignment horizontal="right"/>
    </xf>
    <xf numFmtId="164" fontId="40" fillId="24" borderId="11" xfId="0" applyNumberFormat="1" applyFont="1" applyFill="1" applyBorder="1" applyAlignment="1">
      <alignment horizontal="right" vertical="center"/>
    </xf>
    <xf numFmtId="164" fontId="24" fillId="24" borderId="11" xfId="0" applyNumberFormat="1" applyFont="1" applyFill="1" applyBorder="1" applyAlignment="1">
      <alignment horizontal="right" vertical="center" wrapText="1"/>
    </xf>
    <xf numFmtId="165" fontId="24" fillId="24" borderId="11" xfId="0" applyNumberFormat="1" applyFont="1" applyFill="1" applyBorder="1" applyAlignment="1">
      <alignment horizontal="right" vertical="center" wrapText="1"/>
    </xf>
    <xf numFmtId="165" fontId="24" fillId="24" borderId="14" xfId="0" applyNumberFormat="1" applyFont="1" applyFill="1" applyBorder="1" applyAlignment="1">
      <alignment horizontal="right" vertical="center"/>
    </xf>
    <xf numFmtId="0" fontId="34" fillId="24" borderId="11" xfId="0" applyFont="1" applyFill="1" applyBorder="1"/>
    <xf numFmtId="165" fontId="24" fillId="24" borderId="15" xfId="0" applyNumberFormat="1" applyFont="1" applyFill="1" applyBorder="1" applyAlignment="1">
      <alignment horizontal="right" vertical="center" wrapText="1"/>
    </xf>
    <xf numFmtId="164" fontId="34" fillId="0" borderId="11" xfId="0" applyNumberFormat="1" applyFont="1" applyBorder="1"/>
    <xf numFmtId="165" fontId="24" fillId="0" borderId="11" xfId="0" applyNumberFormat="1" applyFont="1" applyFill="1" applyBorder="1" applyAlignment="1">
      <alignment vertical="center"/>
    </xf>
    <xf numFmtId="0" fontId="25" fillId="27" borderId="10" xfId="0" applyFont="1" applyFill="1" applyBorder="1" applyAlignment="1">
      <alignment horizontal="left" vertical="center" wrapText="1"/>
    </xf>
    <xf numFmtId="164" fontId="25" fillId="27" borderId="0" xfId="0" applyNumberFormat="1" applyFont="1" applyFill="1" applyBorder="1" applyAlignment="1">
      <alignment horizontal="right" wrapText="1"/>
    </xf>
    <xf numFmtId="165" fontId="25" fillId="27" borderId="11" xfId="0" applyNumberFormat="1" applyFont="1" applyFill="1" applyBorder="1" applyAlignment="1">
      <alignment horizontal="right" vertical="center" wrapText="1"/>
    </xf>
    <xf numFmtId="164" fontId="37" fillId="27" borderId="11" xfId="0" applyNumberFormat="1" applyFont="1" applyFill="1" applyBorder="1"/>
    <xf numFmtId="2" fontId="34" fillId="27" borderId="10" xfId="0" applyNumberFormat="1" applyFont="1" applyFill="1" applyBorder="1"/>
    <xf numFmtId="164" fontId="34" fillId="27" borderId="10" xfId="0" applyNumberFormat="1" applyFont="1" applyFill="1" applyBorder="1"/>
    <xf numFmtId="49" fontId="42" fillId="0" borderId="10" xfId="0" applyNumberFormat="1" applyFont="1" applyBorder="1" applyAlignment="1">
      <alignment horizontal="center" vertical="center"/>
    </xf>
    <xf numFmtId="49" fontId="42" fillId="0" borderId="16" xfId="0" applyNumberFormat="1" applyFont="1" applyBorder="1" applyAlignment="1">
      <alignment horizontal="center" vertical="top"/>
    </xf>
    <xf numFmtId="164" fontId="34" fillId="24" borderId="11" xfId="0" applyNumberFormat="1" applyFont="1" applyFill="1" applyBorder="1" applyAlignment="1">
      <alignment vertical="top"/>
    </xf>
    <xf numFmtId="164" fontId="34" fillId="0" borderId="10" xfId="0" applyNumberFormat="1" applyFont="1" applyBorder="1"/>
    <xf numFmtId="164" fontId="37" fillId="25" borderId="11" xfId="0" applyNumberFormat="1" applyFont="1" applyFill="1" applyBorder="1" applyAlignment="1">
      <alignment horizontal="right" vertical="center" wrapText="1"/>
    </xf>
    <xf numFmtId="49" fontId="35" fillId="0" borderId="16" xfId="0" applyNumberFormat="1" applyFont="1" applyFill="1" applyBorder="1" applyAlignment="1">
      <alignment horizontal="left" vertical="top" wrapText="1"/>
    </xf>
    <xf numFmtId="49" fontId="43" fillId="0" borderId="16" xfId="0" applyNumberFormat="1" applyFont="1" applyBorder="1" applyAlignment="1">
      <alignment horizontal="center" vertical="top"/>
    </xf>
    <xf numFmtId="0" fontId="35" fillId="0" borderId="10" xfId="0" applyFont="1" applyBorder="1" applyAlignment="1">
      <alignment vertical="top" wrapText="1"/>
    </xf>
    <xf numFmtId="164" fontId="0" fillId="0" borderId="0" xfId="0" applyNumberFormat="1"/>
    <xf numFmtId="0" fontId="37" fillId="0" borderId="37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justify" vertical="top" wrapText="1"/>
    </xf>
    <xf numFmtId="2" fontId="37" fillId="0" borderId="38" xfId="0" applyNumberFormat="1" applyFont="1" applyBorder="1" applyAlignment="1">
      <alignment horizontal="center" vertical="center" wrapText="1"/>
    </xf>
    <xf numFmtId="0" fontId="37" fillId="0" borderId="38" xfId="0" applyFont="1" applyBorder="1" applyAlignment="1">
      <alignment horizontal="justify" vertical="center" wrapText="1"/>
    </xf>
    <xf numFmtId="164" fontId="37" fillId="0" borderId="17" xfId="0" applyNumberFormat="1" applyFont="1" applyBorder="1" applyAlignment="1">
      <alignment horizontal="center" vertical="center" wrapText="1"/>
    </xf>
    <xf numFmtId="164" fontId="37" fillId="0" borderId="18" xfId="0" applyNumberFormat="1" applyFont="1" applyBorder="1" applyAlignment="1">
      <alignment horizontal="center" vertical="center" wrapText="1"/>
    </xf>
    <xf numFmtId="164" fontId="37" fillId="0" borderId="36" xfId="0" applyNumberFormat="1" applyFont="1" applyBorder="1" applyAlignment="1">
      <alignment horizontal="center" vertical="center" wrapText="1"/>
    </xf>
    <xf numFmtId="164" fontId="37" fillId="0" borderId="19" xfId="0" applyNumberFormat="1" applyFont="1" applyBorder="1" applyAlignment="1">
      <alignment horizontal="center" vertical="center" wrapText="1"/>
    </xf>
    <xf numFmtId="164" fontId="37" fillId="0" borderId="38" xfId="0" applyNumberFormat="1" applyFont="1" applyBorder="1" applyAlignment="1">
      <alignment horizontal="center" vertical="center" wrapText="1"/>
    </xf>
    <xf numFmtId="164" fontId="37" fillId="0" borderId="13" xfId="0" applyNumberFormat="1" applyFont="1" applyBorder="1" applyAlignment="1">
      <alignment horizontal="center" vertical="center" wrapText="1"/>
    </xf>
    <xf numFmtId="164" fontId="37" fillId="0" borderId="20" xfId="0" applyNumberFormat="1" applyFont="1" applyBorder="1" applyAlignment="1">
      <alignment horizontal="center" vertical="center" wrapText="1"/>
    </xf>
    <xf numFmtId="0" fontId="34" fillId="26" borderId="30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top" wrapText="1"/>
    </xf>
    <xf numFmtId="164" fontId="36" fillId="0" borderId="0" xfId="0" applyNumberFormat="1" applyFont="1"/>
    <xf numFmtId="0" fontId="38" fillId="0" borderId="10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164" fontId="36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34" fillId="0" borderId="0" xfId="0" applyFont="1" applyAlignment="1">
      <alignment horizontal="left"/>
    </xf>
    <xf numFmtId="164" fontId="37" fillId="0" borderId="0" xfId="0" applyNumberFormat="1" applyFont="1" applyAlignment="1">
      <alignment horizontal="left"/>
    </xf>
    <xf numFmtId="0" fontId="40" fillId="26" borderId="10" xfId="0" applyFont="1" applyFill="1" applyBorder="1" applyAlignment="1">
      <alignment horizontal="left" vertical="top" wrapText="1"/>
    </xf>
    <xf numFmtId="0" fontId="34" fillId="26" borderId="10" xfId="0" applyFont="1" applyFill="1" applyBorder="1" applyAlignment="1">
      <alignment horizontal="left" vertical="top" wrapText="1"/>
    </xf>
    <xf numFmtId="0" fontId="39" fillId="0" borderId="0" xfId="0" applyFont="1"/>
    <xf numFmtId="49" fontId="35" fillId="0" borderId="10" xfId="0" applyNumberFormat="1" applyFont="1" applyFill="1" applyBorder="1" applyAlignment="1">
      <alignment horizontal="left" vertical="top" wrapText="1"/>
    </xf>
    <xf numFmtId="0" fontId="44" fillId="0" borderId="0" xfId="0" applyFont="1"/>
    <xf numFmtId="49" fontId="31" fillId="0" borderId="10" xfId="37" applyNumberFormat="1" applyFont="1" applyFill="1" applyBorder="1" applyAlignment="1">
      <alignment horizontal="left" vertical="top" wrapText="1"/>
    </xf>
    <xf numFmtId="0" fontId="31" fillId="0" borderId="11" xfId="37" applyFont="1" applyFill="1" applyBorder="1" applyAlignment="1">
      <alignment horizontal="left" vertical="top" wrapText="1"/>
    </xf>
    <xf numFmtId="0" fontId="45" fillId="0" borderId="10" xfId="0" applyFont="1" applyBorder="1" applyAlignment="1">
      <alignment horizontal="left" vertical="top" wrapText="1"/>
    </xf>
    <xf numFmtId="0" fontId="44" fillId="0" borderId="10" xfId="0" applyFont="1" applyBorder="1" applyAlignment="1">
      <alignment horizontal="left" vertical="top" wrapText="1"/>
    </xf>
    <xf numFmtId="0" fontId="44" fillId="0" borderId="10" xfId="0" applyFont="1" applyBorder="1"/>
    <xf numFmtId="49" fontId="31" fillId="0" borderId="10" xfId="0" applyNumberFormat="1" applyFont="1" applyBorder="1" applyAlignment="1">
      <alignment horizontal="left" vertical="top" wrapText="1"/>
    </xf>
    <xf numFmtId="0" fontId="46" fillId="0" borderId="16" xfId="0" applyFont="1" applyBorder="1" applyAlignment="1">
      <alignment horizontal="left" vertical="top" wrapText="1"/>
    </xf>
    <xf numFmtId="0" fontId="46" fillId="26" borderId="10" xfId="0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top" wrapText="1"/>
    </xf>
    <xf numFmtId="0" fontId="27" fillId="0" borderId="10" xfId="0" applyFont="1" applyBorder="1"/>
    <xf numFmtId="0" fontId="27" fillId="0" borderId="21" xfId="0" applyFont="1" applyBorder="1" applyAlignment="1">
      <alignment horizontal="left" vertical="top" wrapText="1"/>
    </xf>
    <xf numFmtId="0" fontId="46" fillId="0" borderId="22" xfId="0" applyFont="1" applyBorder="1" applyAlignment="1">
      <alignment horizontal="left" vertical="top" wrapText="1"/>
    </xf>
    <xf numFmtId="49" fontId="27" fillId="0" borderId="16" xfId="0" applyNumberFormat="1" applyFont="1" applyBorder="1" applyAlignment="1">
      <alignment horizontal="left" vertical="top" wrapText="1"/>
    </xf>
    <xf numFmtId="49" fontId="27" fillId="0" borderId="14" xfId="0" applyNumberFormat="1" applyFont="1" applyBorder="1" applyAlignment="1">
      <alignment horizontal="left" vertical="top" wrapText="1"/>
    </xf>
    <xf numFmtId="49" fontId="27" fillId="0" borderId="21" xfId="0" applyNumberFormat="1" applyFont="1" applyBorder="1" applyAlignment="1">
      <alignment horizontal="left" vertical="top" wrapText="1"/>
    </xf>
    <xf numFmtId="0" fontId="46" fillId="26" borderId="16" xfId="0" applyFont="1" applyFill="1" applyBorder="1" applyAlignment="1">
      <alignment horizontal="left" vertical="top" wrapText="1"/>
    </xf>
    <xf numFmtId="49" fontId="27" fillId="0" borderId="22" xfId="0" applyNumberFormat="1" applyFont="1" applyBorder="1" applyAlignment="1">
      <alignment horizontal="left" vertical="top" wrapText="1"/>
    </xf>
    <xf numFmtId="0" fontId="27" fillId="0" borderId="0" xfId="0" applyFont="1"/>
    <xf numFmtId="0" fontId="27" fillId="26" borderId="21" xfId="0" applyFont="1" applyFill="1" applyBorder="1" applyAlignment="1">
      <alignment horizontal="left" vertical="top" wrapText="1"/>
    </xf>
    <xf numFmtId="49" fontId="31" fillId="0" borderId="22" xfId="37" applyNumberFormat="1" applyFont="1" applyFill="1" applyBorder="1" applyAlignment="1">
      <alignment horizontal="left" vertical="top" wrapText="1"/>
    </xf>
    <xf numFmtId="0" fontId="46" fillId="0" borderId="10" xfId="0" applyFont="1" applyFill="1" applyBorder="1" applyAlignment="1">
      <alignment horizontal="left" vertical="top" wrapText="1"/>
    </xf>
    <xf numFmtId="0" fontId="34" fillId="26" borderId="0" xfId="0" applyFont="1" applyFill="1"/>
    <xf numFmtId="0" fontId="37" fillId="26" borderId="10" xfId="0" applyFont="1" applyFill="1" applyBorder="1" applyAlignment="1">
      <alignment horizontal="center" wrapText="1"/>
    </xf>
    <xf numFmtId="0" fontId="22" fillId="26" borderId="10" xfId="0" applyFont="1" applyFill="1" applyBorder="1" applyAlignment="1">
      <alignment horizontal="center" wrapText="1"/>
    </xf>
    <xf numFmtId="0" fontId="22" fillId="26" borderId="10" xfId="0" applyFont="1" applyFill="1" applyBorder="1" applyAlignment="1">
      <alignment wrapText="1"/>
    </xf>
    <xf numFmtId="49" fontId="22" fillId="26" borderId="10" xfId="0" applyNumberFormat="1" applyFont="1" applyFill="1" applyBorder="1" applyAlignment="1">
      <alignment vertical="center" wrapText="1"/>
    </xf>
    <xf numFmtId="49" fontId="40" fillId="26" borderId="10" xfId="0" applyNumberFormat="1" applyFont="1" applyFill="1" applyBorder="1" applyAlignment="1">
      <alignment horizontal="center" vertical="center"/>
    </xf>
    <xf numFmtId="0" fontId="40" fillId="26" borderId="10" xfId="0" applyFont="1" applyFill="1" applyBorder="1" applyAlignment="1">
      <alignment horizontal="left" vertical="center" wrapText="1"/>
    </xf>
    <xf numFmtId="0" fontId="40" fillId="26" borderId="10" xfId="0" applyFont="1" applyFill="1" applyBorder="1" applyAlignment="1">
      <alignment horizontal="center" vertical="center"/>
    </xf>
    <xf numFmtId="0" fontId="34" fillId="26" borderId="10" xfId="0" applyFont="1" applyFill="1" applyBorder="1" applyAlignment="1">
      <alignment vertical="top" wrapText="1"/>
    </xf>
    <xf numFmtId="1" fontId="40" fillId="26" borderId="10" xfId="0" applyNumberFormat="1" applyFont="1" applyFill="1" applyBorder="1" applyAlignment="1">
      <alignment horizontal="center" vertical="center"/>
    </xf>
    <xf numFmtId="164" fontId="40" fillId="26" borderId="10" xfId="0" applyNumberFormat="1" applyFont="1" applyFill="1" applyBorder="1" applyAlignment="1">
      <alignment horizontal="center" vertical="center"/>
    </xf>
    <xf numFmtId="49" fontId="40" fillId="26" borderId="16" xfId="0" applyNumberFormat="1" applyFont="1" applyFill="1" applyBorder="1" applyAlignment="1">
      <alignment horizontal="center" vertical="center"/>
    </xf>
    <xf numFmtId="0" fontId="40" fillId="26" borderId="16" xfId="0" applyFont="1" applyFill="1" applyBorder="1" applyAlignment="1">
      <alignment horizontal="left" vertical="center" wrapText="1"/>
    </xf>
    <xf numFmtId="0" fontId="40" fillId="26" borderId="16" xfId="0" applyFont="1" applyFill="1" applyBorder="1" applyAlignment="1">
      <alignment horizontal="center" vertical="center"/>
    </xf>
    <xf numFmtId="0" fontId="34" fillId="26" borderId="12" xfId="0" applyFont="1" applyFill="1" applyBorder="1"/>
    <xf numFmtId="0" fontId="34" fillId="26" borderId="10" xfId="0" applyFont="1" applyFill="1" applyBorder="1"/>
    <xf numFmtId="0" fontId="34" fillId="26" borderId="10" xfId="0" applyFont="1" applyFill="1" applyBorder="1" applyAlignment="1">
      <alignment vertical="top"/>
    </xf>
    <xf numFmtId="164" fontId="34" fillId="26" borderId="10" xfId="0" applyNumberFormat="1" applyFont="1" applyFill="1" applyBorder="1" applyAlignment="1">
      <alignment horizontal="left" vertical="top" wrapText="1"/>
    </xf>
    <xf numFmtId="0" fontId="34" fillId="26" borderId="10" xfId="0" applyFont="1" applyFill="1" applyBorder="1" applyAlignment="1">
      <alignment wrapText="1"/>
    </xf>
    <xf numFmtId="0" fontId="34" fillId="26" borderId="10" xfId="0" applyFont="1" applyFill="1" applyBorder="1" applyAlignment="1">
      <alignment horizontal="center" vertical="center"/>
    </xf>
    <xf numFmtId="165" fontId="34" fillId="26" borderId="10" xfId="0" applyNumberFormat="1" applyFont="1" applyFill="1" applyBorder="1" applyAlignment="1">
      <alignment horizontal="center" vertical="center"/>
    </xf>
    <xf numFmtId="4" fontId="34" fillId="26" borderId="10" xfId="0" applyNumberFormat="1" applyFont="1" applyFill="1" applyBorder="1" applyAlignment="1">
      <alignment horizontal="center" vertical="center"/>
    </xf>
    <xf numFmtId="0" fontId="35" fillId="26" borderId="29" xfId="0" applyFont="1" applyFill="1" applyBorder="1" applyAlignment="1">
      <alignment vertical="top" wrapText="1"/>
    </xf>
    <xf numFmtId="0" fontId="35" fillId="26" borderId="31" xfId="0" applyFont="1" applyFill="1" applyBorder="1" applyAlignment="1">
      <alignment vertical="top" wrapText="1"/>
    </xf>
    <xf numFmtId="49" fontId="37" fillId="26" borderId="10" xfId="0" applyNumberFormat="1" applyFont="1" applyFill="1" applyBorder="1" applyAlignment="1">
      <alignment horizontal="left" vertical="top" wrapText="1"/>
    </xf>
    <xf numFmtId="0" fontId="37" fillId="26" borderId="0" xfId="0" applyFont="1" applyFill="1"/>
    <xf numFmtId="0" fontId="37" fillId="26" borderId="10" xfId="0" applyFont="1" applyFill="1" applyBorder="1"/>
    <xf numFmtId="0" fontId="35" fillId="0" borderId="0" xfId="0" applyFont="1" applyFill="1"/>
    <xf numFmtId="0" fontId="39" fillId="0" borderId="0" xfId="0" applyFont="1" applyAlignment="1">
      <alignment horizontal="left" vertical="top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top" wrapText="1"/>
    </xf>
    <xf numFmtId="0" fontId="38" fillId="0" borderId="10" xfId="0" applyFont="1" applyFill="1" applyBorder="1" applyAlignment="1">
      <alignment horizontal="left" vertical="top" wrapText="1"/>
    </xf>
    <xf numFmtId="0" fontId="38" fillId="27" borderId="10" xfId="0" applyFont="1" applyFill="1" applyBorder="1" applyAlignment="1">
      <alignment horizontal="left" vertical="top" wrapText="1"/>
    </xf>
    <xf numFmtId="164" fontId="38" fillId="27" borderId="10" xfId="0" applyNumberFormat="1" applyFont="1" applyFill="1" applyBorder="1" applyAlignment="1">
      <alignment horizontal="left" vertical="top" wrapText="1"/>
    </xf>
    <xf numFmtId="1" fontId="38" fillId="27" borderId="10" xfId="0" applyNumberFormat="1" applyFont="1" applyFill="1" applyBorder="1" applyAlignment="1">
      <alignment horizontal="left" vertical="top" wrapText="1"/>
    </xf>
    <xf numFmtId="164" fontId="38" fillId="27" borderId="10" xfId="0" applyNumberFormat="1" applyFont="1" applyFill="1" applyBorder="1" applyAlignment="1">
      <alignment horizontal="right" vertical="top" wrapText="1"/>
    </xf>
    <xf numFmtId="164" fontId="38" fillId="27" borderId="10" xfId="0" applyNumberFormat="1" applyFont="1" applyFill="1" applyBorder="1" applyAlignment="1">
      <alignment horizontal="right"/>
    </xf>
    <xf numFmtId="0" fontId="38" fillId="0" borderId="0" xfId="0" applyFont="1" applyAlignment="1">
      <alignment horizontal="center" wrapText="1"/>
    </xf>
    <xf numFmtId="164" fontId="38" fillId="0" borderId="10" xfId="0" applyNumberFormat="1" applyFont="1" applyFill="1" applyBorder="1" applyAlignment="1">
      <alignment horizontal="left" vertical="top" wrapText="1"/>
    </xf>
    <xf numFmtId="1" fontId="38" fillId="0" borderId="10" xfId="0" applyNumberFormat="1" applyFont="1" applyFill="1" applyBorder="1" applyAlignment="1">
      <alignment horizontal="left" vertical="top" wrapText="1"/>
    </xf>
    <xf numFmtId="164" fontId="38" fillId="0" borderId="10" xfId="0" applyNumberFormat="1" applyFont="1" applyFill="1" applyBorder="1" applyAlignment="1">
      <alignment horizontal="right" vertical="center" wrapText="1"/>
    </xf>
    <xf numFmtId="164" fontId="38" fillId="0" borderId="10" xfId="0" applyNumberFormat="1" applyFont="1" applyFill="1" applyBorder="1" applyAlignment="1">
      <alignment horizontal="right" vertical="center"/>
    </xf>
    <xf numFmtId="0" fontId="38" fillId="0" borderId="16" xfId="0" applyFont="1" applyFill="1" applyBorder="1" applyAlignment="1">
      <alignment horizontal="center" vertical="top" wrapText="1"/>
    </xf>
    <xf numFmtId="0" fontId="38" fillId="0" borderId="22" xfId="0" applyFont="1" applyFill="1" applyBorder="1" applyAlignment="1">
      <alignment horizontal="left" vertical="top" wrapText="1"/>
    </xf>
    <xf numFmtId="164" fontId="35" fillId="0" borderId="10" xfId="0" applyNumberFormat="1" applyFont="1" applyFill="1" applyBorder="1" applyAlignment="1">
      <alignment horizontal="right" vertical="center" wrapText="1"/>
    </xf>
    <xf numFmtId="164" fontId="35" fillId="0" borderId="10" xfId="0" applyNumberFormat="1" applyFont="1" applyFill="1" applyBorder="1" applyAlignment="1">
      <alignment horizontal="right" vertical="center"/>
    </xf>
    <xf numFmtId="164" fontId="35" fillId="0" borderId="16" xfId="0" applyNumberFormat="1" applyFont="1" applyFill="1" applyBorder="1" applyAlignment="1">
      <alignment horizontal="right" vertical="center" wrapText="1"/>
    </xf>
    <xf numFmtId="164" fontId="35" fillId="0" borderId="10" xfId="0" applyNumberFormat="1" applyFont="1" applyBorder="1" applyAlignment="1">
      <alignment horizontal="right" vertical="center"/>
    </xf>
    <xf numFmtId="49" fontId="38" fillId="0" borderId="22" xfId="0" applyNumberFormat="1" applyFont="1" applyBorder="1" applyAlignment="1">
      <alignment horizontal="right" vertical="top" wrapText="1"/>
    </xf>
    <xf numFmtId="49" fontId="38" fillId="0" borderId="22" xfId="0" applyNumberFormat="1" applyFont="1" applyFill="1" applyBorder="1" applyAlignment="1">
      <alignment horizontal="left" vertical="top" wrapText="1"/>
    </xf>
    <xf numFmtId="0" fontId="43" fillId="0" borderId="22" xfId="0" applyFont="1" applyBorder="1" applyAlignment="1">
      <alignment horizontal="left" vertical="center" wrapText="1"/>
    </xf>
    <xf numFmtId="164" fontId="43" fillId="0" borderId="16" xfId="0" applyNumberFormat="1" applyFont="1" applyBorder="1" applyAlignment="1">
      <alignment horizontal="right" vertical="center"/>
    </xf>
    <xf numFmtId="164" fontId="38" fillId="0" borderId="10" xfId="0" applyNumberFormat="1" applyFont="1" applyBorder="1" applyAlignment="1">
      <alignment horizontal="right" vertical="center"/>
    </xf>
    <xf numFmtId="49" fontId="35" fillId="0" borderId="22" xfId="0" applyNumberFormat="1" applyFont="1" applyBorder="1" applyAlignment="1">
      <alignment horizontal="right" vertical="top" wrapText="1"/>
    </xf>
    <xf numFmtId="49" fontId="35" fillId="0" borderId="22" xfId="0" applyNumberFormat="1" applyFont="1" applyFill="1" applyBorder="1" applyAlignment="1">
      <alignment horizontal="center" vertical="top" wrapText="1"/>
    </xf>
    <xf numFmtId="0" fontId="42" fillId="0" borderId="22" xfId="0" applyFont="1" applyBorder="1" applyAlignment="1">
      <alignment horizontal="left" vertical="center" wrapText="1"/>
    </xf>
    <xf numFmtId="164" fontId="42" fillId="0" borderId="16" xfId="0" applyNumberFormat="1" applyFont="1" applyBorder="1" applyAlignment="1">
      <alignment horizontal="right" vertical="center"/>
    </xf>
    <xf numFmtId="164" fontId="42" fillId="0" borderId="16" xfId="0" applyNumberFormat="1" applyFont="1" applyBorder="1" applyAlignment="1">
      <alignment horizontal="right" vertical="center" wrapText="1"/>
    </xf>
    <xf numFmtId="49" fontId="35" fillId="0" borderId="10" xfId="0" applyNumberFormat="1" applyFont="1" applyBorder="1" applyAlignment="1">
      <alignment horizontal="right" vertical="top" wrapText="1"/>
    </xf>
    <xf numFmtId="49" fontId="35" fillId="0" borderId="10" xfId="0" applyNumberFormat="1" applyFont="1" applyFill="1" applyBorder="1" applyAlignment="1">
      <alignment horizontal="center" vertical="top" wrapText="1"/>
    </xf>
    <xf numFmtId="0" fontId="42" fillId="0" borderId="10" xfId="0" applyFont="1" applyFill="1" applyBorder="1" applyAlignment="1">
      <alignment horizontal="left" vertical="center" wrapText="1"/>
    </xf>
    <xf numFmtId="164" fontId="42" fillId="0" borderId="10" xfId="0" applyNumberFormat="1" applyFont="1" applyBorder="1" applyAlignment="1">
      <alignment horizontal="right" vertical="center"/>
    </xf>
    <xf numFmtId="164" fontId="42" fillId="0" borderId="10" xfId="0" applyNumberFormat="1" applyFont="1" applyBorder="1" applyAlignment="1">
      <alignment horizontal="right" vertical="center" wrapText="1"/>
    </xf>
    <xf numFmtId="4" fontId="35" fillId="0" borderId="10" xfId="0" applyNumberFormat="1" applyFont="1" applyBorder="1" applyAlignment="1">
      <alignment horizontal="right" vertical="center"/>
    </xf>
    <xf numFmtId="0" fontId="42" fillId="0" borderId="22" xfId="0" applyFont="1" applyFill="1" applyBorder="1" applyAlignment="1">
      <alignment horizontal="left" vertical="center" wrapText="1"/>
    </xf>
    <xf numFmtId="49" fontId="42" fillId="0" borderId="16" xfId="0" applyNumberFormat="1" applyFont="1" applyBorder="1" applyAlignment="1">
      <alignment horizontal="center" vertical="center"/>
    </xf>
    <xf numFmtId="49" fontId="38" fillId="0" borderId="22" xfId="0" applyNumberFormat="1" applyFont="1" applyFill="1" applyBorder="1" applyAlignment="1">
      <alignment horizontal="right" vertical="top" wrapText="1"/>
    </xf>
    <xf numFmtId="164" fontId="38" fillId="0" borderId="16" xfId="0" applyNumberFormat="1" applyFont="1" applyFill="1" applyBorder="1" applyAlignment="1">
      <alignment horizontal="right" vertical="center" wrapText="1"/>
    </xf>
    <xf numFmtId="49" fontId="35" fillId="0" borderId="10" xfId="0" applyNumberFormat="1" applyFont="1" applyBorder="1" applyAlignment="1">
      <alignment vertical="center"/>
    </xf>
    <xf numFmtId="49" fontId="38" fillId="0" borderId="10" xfId="0" applyNumberFormat="1" applyFont="1" applyBorder="1" applyAlignment="1">
      <alignment vertical="center"/>
    </xf>
    <xf numFmtId="0" fontId="35" fillId="0" borderId="10" xfId="0" applyFont="1" applyBorder="1" applyAlignment="1">
      <alignment horizontal="right" vertical="center"/>
    </xf>
    <xf numFmtId="0" fontId="38" fillId="0" borderId="10" xfId="0" applyFont="1" applyBorder="1" applyAlignment="1">
      <alignment horizontal="center" wrapText="1"/>
    </xf>
    <xf numFmtId="164" fontId="34" fillId="0" borderId="10" xfId="0" applyNumberFormat="1" applyFont="1" applyBorder="1" applyAlignment="1">
      <alignment horizontal="center"/>
    </xf>
    <xf numFmtId="0" fontId="34" fillId="26" borderId="10" xfId="0" applyFont="1" applyFill="1" applyBorder="1" applyAlignment="1">
      <alignment horizontal="left" vertical="top" wrapText="1"/>
    </xf>
    <xf numFmtId="0" fontId="0" fillId="0" borderId="10" xfId="0" applyBorder="1"/>
    <xf numFmtId="0" fontId="0" fillId="0" borderId="0" xfId="0" applyAlignment="1">
      <alignment wrapText="1"/>
    </xf>
    <xf numFmtId="0" fontId="0" fillId="0" borderId="10" xfId="0" applyBorder="1" applyAlignment="1">
      <alignment horizontal="center" vertical="center"/>
    </xf>
    <xf numFmtId="0" fontId="52" fillId="0" borderId="10" xfId="0" applyFont="1" applyBorder="1"/>
    <xf numFmtId="0" fontId="34" fillId="26" borderId="10" xfId="0" applyFont="1" applyFill="1" applyBorder="1" applyAlignment="1">
      <alignment horizontal="left" vertical="top" wrapText="1"/>
    </xf>
    <xf numFmtId="0" fontId="27" fillId="0" borderId="16" xfId="0" applyFont="1" applyFill="1" applyBorder="1" applyAlignment="1">
      <alignment horizontal="left" vertical="top" wrapText="1"/>
    </xf>
    <xf numFmtId="0" fontId="27" fillId="0" borderId="21" xfId="0" applyFont="1" applyFill="1" applyBorder="1" applyAlignment="1">
      <alignment horizontal="left" vertical="top" wrapText="1"/>
    </xf>
    <xf numFmtId="0" fontId="27" fillId="0" borderId="22" xfId="0" applyFont="1" applyFill="1" applyBorder="1" applyAlignment="1">
      <alignment horizontal="left" vertical="top" wrapText="1"/>
    </xf>
    <xf numFmtId="0" fontId="44" fillId="26" borderId="16" xfId="0" applyFont="1" applyFill="1" applyBorder="1" applyAlignment="1">
      <alignment horizontal="left" vertical="top" wrapText="1"/>
    </xf>
    <xf numFmtId="0" fontId="34" fillId="26" borderId="16" xfId="0" applyFont="1" applyFill="1" applyBorder="1" applyAlignment="1">
      <alignment horizontal="center" vertical="center"/>
    </xf>
    <xf numFmtId="0" fontId="34" fillId="26" borderId="10" xfId="0" applyFont="1" applyFill="1" applyBorder="1" applyAlignment="1">
      <alignment vertical="top"/>
    </xf>
    <xf numFmtId="0" fontId="34" fillId="0" borderId="10" xfId="0" applyFont="1" applyFill="1" applyBorder="1" applyAlignment="1">
      <alignment horizontal="left" vertical="top" wrapText="1"/>
    </xf>
    <xf numFmtId="164" fontId="34" fillId="0" borderId="10" xfId="0" applyNumberFormat="1" applyFont="1" applyFill="1" applyBorder="1" applyAlignment="1">
      <alignment horizontal="left" vertical="top" wrapText="1"/>
    </xf>
    <xf numFmtId="0" fontId="34" fillId="0" borderId="12" xfId="0" applyFont="1" applyFill="1" applyBorder="1"/>
    <xf numFmtId="0" fontId="34" fillId="0" borderId="10" xfId="0" applyFont="1" applyFill="1" applyBorder="1" applyAlignment="1">
      <alignment wrapText="1"/>
    </xf>
    <xf numFmtId="0" fontId="34" fillId="26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vertical="top"/>
    </xf>
    <xf numFmtId="0" fontId="27" fillId="0" borderId="10" xfId="0" applyFont="1" applyBorder="1" applyAlignment="1">
      <alignment vertical="top"/>
    </xf>
    <xf numFmtId="2" fontId="34" fillId="26" borderId="10" xfId="0" applyNumberFormat="1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10" xfId="0" applyFont="1" applyBorder="1" applyAlignment="1">
      <alignment vertical="center" wrapText="1"/>
    </xf>
    <xf numFmtId="0" fontId="34" fillId="26" borderId="10" xfId="0" applyFont="1" applyFill="1" applyBorder="1" applyAlignment="1">
      <alignment horizontal="left" vertical="top" wrapText="1"/>
    </xf>
    <xf numFmtId="0" fontId="53" fillId="26" borderId="10" xfId="0" applyFont="1" applyFill="1" applyBorder="1" applyAlignment="1">
      <alignment horizontal="left" vertical="top" wrapText="1"/>
    </xf>
    <xf numFmtId="0" fontId="34" fillId="0" borderId="10" xfId="0" applyFont="1" applyFill="1" applyBorder="1" applyAlignment="1">
      <alignment horizontal="center" vertical="center"/>
    </xf>
    <xf numFmtId="49" fontId="27" fillId="0" borderId="22" xfId="0" applyNumberFormat="1" applyFont="1" applyFill="1" applyBorder="1" applyAlignment="1">
      <alignment horizontal="left" vertical="top" wrapText="1"/>
    </xf>
    <xf numFmtId="0" fontId="35" fillId="0" borderId="10" xfId="0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27" fillId="0" borderId="10" xfId="37" applyFont="1" applyFill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49" fontId="27" fillId="0" borderId="10" xfId="0" applyNumberFormat="1" applyFont="1" applyBorder="1" applyAlignment="1">
      <alignment horizontal="left" vertical="top" wrapText="1"/>
    </xf>
    <xf numFmtId="0" fontId="31" fillId="0" borderId="10" xfId="0" applyFont="1" applyBorder="1" applyAlignment="1">
      <alignment horizontal="left" vertical="top" wrapText="1"/>
    </xf>
    <xf numFmtId="1" fontId="27" fillId="0" borderId="10" xfId="0" applyNumberFormat="1" applyFont="1" applyBorder="1" applyAlignment="1">
      <alignment horizontal="left" vertical="top" wrapText="1"/>
    </xf>
    <xf numFmtId="0" fontId="46" fillId="0" borderId="10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22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left" vertical="top" wrapText="1"/>
    </xf>
    <xf numFmtId="0" fontId="27" fillId="26" borderId="10" xfId="0" applyFont="1" applyFill="1" applyBorder="1" applyAlignment="1">
      <alignment horizontal="left" vertical="top" wrapText="1"/>
    </xf>
    <xf numFmtId="0" fontId="27" fillId="26" borderId="22" xfId="0" applyFont="1" applyFill="1" applyBorder="1" applyAlignment="1">
      <alignment horizontal="left" vertical="top" wrapText="1"/>
    </xf>
    <xf numFmtId="0" fontId="27" fillId="26" borderId="16" xfId="0" applyFont="1" applyFill="1" applyBorder="1" applyAlignment="1">
      <alignment horizontal="left" vertical="top" wrapText="1"/>
    </xf>
    <xf numFmtId="49" fontId="27" fillId="26" borderId="10" xfId="0" applyNumberFormat="1" applyFont="1" applyFill="1" applyBorder="1" applyAlignment="1">
      <alignment horizontal="left" vertical="top" wrapText="1"/>
    </xf>
    <xf numFmtId="49" fontId="27" fillId="0" borderId="10" xfId="37" applyNumberFormat="1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49" fontId="52" fillId="0" borderId="10" xfId="37" applyNumberFormat="1" applyFont="1" applyFill="1" applyBorder="1" applyAlignment="1">
      <alignment horizontal="left" vertical="top" wrapText="1"/>
    </xf>
    <xf numFmtId="49" fontId="37" fillId="26" borderId="11" xfId="0" applyNumberFormat="1" applyFont="1" applyFill="1" applyBorder="1" applyAlignment="1">
      <alignment horizontal="left" vertical="top" wrapText="1"/>
    </xf>
    <xf numFmtId="0" fontId="34" fillId="26" borderId="12" xfId="0" applyFont="1" applyFill="1" applyBorder="1" applyAlignment="1">
      <alignment horizontal="left" vertical="top" wrapText="1"/>
    </xf>
    <xf numFmtId="0" fontId="34" fillId="26" borderId="25" xfId="0" applyFont="1" applyFill="1" applyBorder="1" applyAlignment="1">
      <alignment horizontal="left" vertical="top" wrapText="1"/>
    </xf>
    <xf numFmtId="49" fontId="40" fillId="26" borderId="16" xfId="0" applyNumberFormat="1" applyFont="1" applyFill="1" applyBorder="1" applyAlignment="1">
      <alignment horizontal="center" vertical="center"/>
    </xf>
    <xf numFmtId="49" fontId="40" fillId="26" borderId="21" xfId="0" applyNumberFormat="1" applyFont="1" applyFill="1" applyBorder="1" applyAlignment="1">
      <alignment horizontal="center" vertical="center"/>
    </xf>
    <xf numFmtId="49" fontId="40" fillId="26" borderId="22" xfId="0" applyNumberFormat="1" applyFont="1" applyFill="1" applyBorder="1" applyAlignment="1">
      <alignment horizontal="center" vertical="center"/>
    </xf>
    <xf numFmtId="49" fontId="37" fillId="26" borderId="16" xfId="0" applyNumberFormat="1" applyFont="1" applyFill="1" applyBorder="1" applyAlignment="1">
      <alignment horizontal="left" vertical="top" wrapText="1"/>
    </xf>
    <xf numFmtId="0" fontId="0" fillId="26" borderId="21" xfId="0" applyFill="1" applyBorder="1" applyAlignment="1">
      <alignment horizontal="left" vertical="top" wrapText="1"/>
    </xf>
    <xf numFmtId="0" fontId="34" fillId="26" borderId="10" xfId="0" applyFont="1" applyFill="1" applyBorder="1" applyAlignment="1">
      <alignment horizontal="left" vertical="top" wrapText="1"/>
    </xf>
    <xf numFmtId="164" fontId="34" fillId="26" borderId="16" xfId="0" applyNumberFormat="1" applyFont="1" applyFill="1" applyBorder="1" applyAlignment="1">
      <alignment horizontal="center" vertical="top" wrapText="1"/>
    </xf>
    <xf numFmtId="164" fontId="34" fillId="26" borderId="22" xfId="0" applyNumberFormat="1" applyFont="1" applyFill="1" applyBorder="1" applyAlignment="1">
      <alignment horizontal="center" vertical="top" wrapText="1"/>
    </xf>
    <xf numFmtId="0" fontId="0" fillId="0" borderId="0" xfId="0" applyFill="1" applyAlignment="1"/>
    <xf numFmtId="0" fontId="22" fillId="26" borderId="10" xfId="0" applyFont="1" applyFill="1" applyBorder="1" applyAlignment="1">
      <alignment horizontal="center" vertical="top" wrapText="1"/>
    </xf>
    <xf numFmtId="0" fontId="37" fillId="26" borderId="10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0" fillId="0" borderId="0" xfId="0" applyAlignment="1"/>
    <xf numFmtId="0" fontId="37" fillId="26" borderId="11" xfId="0" applyFont="1" applyFill="1" applyBorder="1" applyAlignment="1">
      <alignment horizontal="center" vertical="top" wrapText="1"/>
    </xf>
    <xf numFmtId="0" fontId="37" fillId="26" borderId="12" xfId="0" applyFont="1" applyFill="1" applyBorder="1" applyAlignment="1">
      <alignment horizontal="center" vertical="top" wrapText="1"/>
    </xf>
    <xf numFmtId="0" fontId="37" fillId="26" borderId="25" xfId="0" applyFont="1" applyFill="1" applyBorder="1" applyAlignment="1">
      <alignment horizontal="center" vertical="top" wrapText="1"/>
    </xf>
    <xf numFmtId="0" fontId="37" fillId="26" borderId="16" xfId="0" applyFont="1" applyFill="1" applyBorder="1" applyAlignment="1">
      <alignment horizontal="center" wrapText="1"/>
    </xf>
    <xf numFmtId="0" fontId="37" fillId="26" borderId="21" xfId="0" applyFont="1" applyFill="1" applyBorder="1" applyAlignment="1">
      <alignment horizontal="center" wrapText="1"/>
    </xf>
    <xf numFmtId="0" fontId="37" fillId="26" borderId="22" xfId="0" applyFont="1" applyFill="1" applyBorder="1" applyAlignment="1">
      <alignment horizontal="center" wrapText="1"/>
    </xf>
    <xf numFmtId="0" fontId="34" fillId="26" borderId="16" xfId="0" applyFont="1" applyFill="1" applyBorder="1" applyAlignment="1">
      <alignment horizontal="center"/>
    </xf>
    <xf numFmtId="0" fontId="34" fillId="26" borderId="22" xfId="0" applyFont="1" applyFill="1" applyBorder="1" applyAlignment="1">
      <alignment horizontal="center"/>
    </xf>
    <xf numFmtId="49" fontId="22" fillId="26" borderId="16" xfId="0" applyNumberFormat="1" applyFont="1" applyFill="1" applyBorder="1" applyAlignment="1">
      <alignment horizontal="left" vertical="top" wrapText="1"/>
    </xf>
    <xf numFmtId="49" fontId="22" fillId="26" borderId="21" xfId="0" applyNumberFormat="1" applyFont="1" applyFill="1" applyBorder="1" applyAlignment="1">
      <alignment horizontal="left" vertical="top" wrapText="1"/>
    </xf>
    <xf numFmtId="49" fontId="22" fillId="26" borderId="14" xfId="0" applyNumberFormat="1" applyFont="1" applyFill="1" applyBorder="1" applyAlignment="1">
      <alignment horizontal="left" vertical="top" wrapText="1"/>
    </xf>
    <xf numFmtId="49" fontId="22" fillId="26" borderId="23" xfId="0" applyNumberFormat="1" applyFont="1" applyFill="1" applyBorder="1" applyAlignment="1">
      <alignment horizontal="left" vertical="top" wrapText="1"/>
    </xf>
    <xf numFmtId="0" fontId="34" fillId="26" borderId="10" xfId="0" applyFont="1" applyFill="1" applyBorder="1" applyAlignment="1">
      <alignment vertical="top"/>
    </xf>
    <xf numFmtId="0" fontId="37" fillId="26" borderId="10" xfId="0" applyFont="1" applyFill="1" applyBorder="1" applyAlignment="1">
      <alignment horizontal="left" vertical="top" wrapText="1"/>
    </xf>
    <xf numFmtId="0" fontId="37" fillId="26" borderId="23" xfId="0" applyFont="1" applyFill="1" applyBorder="1" applyAlignment="1">
      <alignment horizontal="center" vertical="top" wrapText="1"/>
    </xf>
    <xf numFmtId="0" fontId="37" fillId="26" borderId="0" xfId="0" applyFont="1" applyFill="1" applyBorder="1" applyAlignment="1">
      <alignment horizontal="center" vertical="top" wrapText="1"/>
    </xf>
    <xf numFmtId="0" fontId="37" fillId="26" borderId="24" xfId="0" applyFont="1" applyFill="1" applyBorder="1" applyAlignment="1">
      <alignment horizontal="center" vertical="top" wrapText="1"/>
    </xf>
    <xf numFmtId="0" fontId="27" fillId="0" borderId="16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52" fillId="0" borderId="16" xfId="0" applyFont="1" applyBorder="1" applyAlignment="1">
      <alignment horizontal="center"/>
    </xf>
    <xf numFmtId="0" fontId="52" fillId="0" borderId="22" xfId="0" applyFont="1" applyBorder="1" applyAlignment="1">
      <alignment horizontal="center"/>
    </xf>
    <xf numFmtId="0" fontId="27" fillId="0" borderId="16" xfId="0" applyFont="1" applyBorder="1" applyAlignment="1">
      <alignment horizontal="center" vertical="top"/>
    </xf>
    <xf numFmtId="0" fontId="27" fillId="0" borderId="22" xfId="0" applyFont="1" applyBorder="1" applyAlignment="1">
      <alignment horizontal="center" vertical="top"/>
    </xf>
    <xf numFmtId="0" fontId="27" fillId="0" borderId="16" xfId="0" applyFont="1" applyBorder="1" applyAlignment="1">
      <alignment horizontal="left" vertical="top"/>
    </xf>
    <xf numFmtId="0" fontId="27" fillId="0" borderId="22" xfId="0" applyFont="1" applyBorder="1" applyAlignment="1">
      <alignment horizontal="left" vertical="top"/>
    </xf>
    <xf numFmtId="49" fontId="27" fillId="0" borderId="16" xfId="0" applyNumberFormat="1" applyFont="1" applyFill="1" applyBorder="1" applyAlignment="1">
      <alignment horizontal="left" vertical="top" wrapText="1"/>
    </xf>
    <xf numFmtId="49" fontId="27" fillId="0" borderId="22" xfId="0" applyNumberFormat="1" applyFont="1" applyFill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22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center" wrapText="1"/>
    </xf>
    <xf numFmtId="0" fontId="27" fillId="0" borderId="22" xfId="0" applyFont="1" applyBorder="1" applyAlignment="1">
      <alignment horizontal="center" wrapText="1"/>
    </xf>
    <xf numFmtId="49" fontId="27" fillId="0" borderId="16" xfId="0" applyNumberFormat="1" applyFont="1" applyBorder="1" applyAlignment="1">
      <alignment horizontal="center" vertical="top" wrapText="1"/>
    </xf>
    <xf numFmtId="49" fontId="27" fillId="0" borderId="22" xfId="0" applyNumberFormat="1" applyFont="1" applyBorder="1" applyAlignment="1">
      <alignment horizontal="center" vertical="top" wrapText="1"/>
    </xf>
    <xf numFmtId="1" fontId="27" fillId="0" borderId="16" xfId="0" applyNumberFormat="1" applyFont="1" applyBorder="1" applyAlignment="1">
      <alignment horizontal="center" vertical="top" wrapText="1"/>
    </xf>
    <xf numFmtId="1" fontId="27" fillId="0" borderId="22" xfId="0" applyNumberFormat="1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top" wrapText="1"/>
    </xf>
    <xf numFmtId="0" fontId="27" fillId="0" borderId="22" xfId="0" applyFont="1" applyBorder="1" applyAlignment="1">
      <alignment horizontal="center" vertical="top" wrapText="1"/>
    </xf>
    <xf numFmtId="0" fontId="27" fillId="0" borderId="16" xfId="37" applyFont="1" applyFill="1" applyBorder="1" applyAlignment="1">
      <alignment horizontal="left" vertical="top" wrapText="1"/>
    </xf>
    <xf numFmtId="0" fontId="27" fillId="0" borderId="22" xfId="37" applyFont="1" applyFill="1" applyBorder="1" applyAlignment="1">
      <alignment horizontal="left" vertical="top" wrapText="1"/>
    </xf>
    <xf numFmtId="0" fontId="27" fillId="0" borderId="21" xfId="0" applyFont="1" applyBorder="1" applyAlignment="1">
      <alignment horizontal="left" vertical="top" wrapText="1"/>
    </xf>
    <xf numFmtId="49" fontId="52" fillId="0" borderId="21" xfId="0" applyNumberFormat="1" applyFont="1" applyFill="1" applyBorder="1" applyAlignment="1">
      <alignment horizontal="left" vertical="top" wrapText="1"/>
    </xf>
    <xf numFmtId="49" fontId="52" fillId="0" borderId="22" xfId="0" applyNumberFormat="1" applyFont="1" applyFill="1" applyBorder="1" applyAlignment="1">
      <alignment horizontal="left" vertical="top" wrapText="1"/>
    </xf>
    <xf numFmtId="49" fontId="27" fillId="0" borderId="21" xfId="0" applyNumberFormat="1" applyFont="1" applyFill="1" applyBorder="1" applyAlignment="1">
      <alignment horizontal="left" vertical="top" wrapText="1"/>
    </xf>
    <xf numFmtId="49" fontId="27" fillId="0" borderId="16" xfId="0" applyNumberFormat="1" applyFont="1" applyBorder="1" applyAlignment="1">
      <alignment horizontal="left" vertical="top" wrapText="1"/>
    </xf>
    <xf numFmtId="49" fontId="27" fillId="0" borderId="22" xfId="0" applyNumberFormat="1" applyFont="1" applyBorder="1" applyAlignment="1">
      <alignment horizontal="left" vertical="top" wrapText="1"/>
    </xf>
    <xf numFmtId="1" fontId="27" fillId="0" borderId="16" xfId="0" applyNumberFormat="1" applyFont="1" applyBorder="1" applyAlignment="1">
      <alignment horizontal="left" vertical="top" wrapText="1"/>
    </xf>
    <xf numFmtId="1" fontId="27" fillId="0" borderId="22" xfId="0" applyNumberFormat="1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31" fillId="0" borderId="26" xfId="37" applyFont="1" applyFill="1" applyBorder="1" applyAlignment="1">
      <alignment horizontal="center"/>
    </xf>
    <xf numFmtId="0" fontId="27" fillId="0" borderId="11" xfId="37" applyFont="1" applyFill="1" applyBorder="1" applyAlignment="1">
      <alignment horizontal="left" vertical="top" wrapText="1"/>
    </xf>
    <xf numFmtId="0" fontId="27" fillId="0" borderId="12" xfId="37" applyFont="1" applyFill="1" applyBorder="1" applyAlignment="1">
      <alignment horizontal="left" vertical="top" wrapText="1"/>
    </xf>
    <xf numFmtId="0" fontId="27" fillId="0" borderId="25" xfId="37" applyFont="1" applyFill="1" applyBorder="1" applyAlignment="1">
      <alignment horizontal="left" vertical="top" wrapText="1"/>
    </xf>
    <xf numFmtId="0" fontId="44" fillId="0" borderId="0" xfId="0" applyFont="1" applyAlignment="1">
      <alignment horizontal="center" wrapText="1"/>
    </xf>
    <xf numFmtId="0" fontId="31" fillId="0" borderId="11" xfId="37" applyFont="1" applyFill="1" applyBorder="1" applyAlignment="1">
      <alignment horizontal="left" vertical="top" wrapText="1"/>
    </xf>
    <xf numFmtId="0" fontId="31" fillId="0" borderId="12" xfId="37" applyFont="1" applyFill="1" applyBorder="1" applyAlignment="1">
      <alignment horizontal="left" vertical="top" wrapText="1"/>
    </xf>
    <xf numFmtId="0" fontId="31" fillId="0" borderId="25" xfId="37" applyFont="1" applyFill="1" applyBorder="1" applyAlignment="1">
      <alignment horizontal="left" vertical="top" wrapText="1"/>
    </xf>
    <xf numFmtId="0" fontId="31" fillId="26" borderId="11" xfId="0" applyFont="1" applyFill="1" applyBorder="1" applyAlignment="1">
      <alignment horizontal="left" vertical="top" wrapText="1"/>
    </xf>
    <xf numFmtId="0" fontId="31" fillId="26" borderId="12" xfId="0" applyFont="1" applyFill="1" applyBorder="1" applyAlignment="1">
      <alignment horizontal="left" vertical="top" wrapText="1"/>
    </xf>
    <xf numFmtId="0" fontId="31" fillId="26" borderId="25" xfId="0" applyFont="1" applyFill="1" applyBorder="1" applyAlignment="1">
      <alignment horizontal="left" vertical="top" wrapText="1"/>
    </xf>
    <xf numFmtId="0" fontId="47" fillId="0" borderId="16" xfId="0" applyFont="1" applyBorder="1" applyAlignment="1">
      <alignment horizontal="left" vertical="top" wrapText="1"/>
    </xf>
    <xf numFmtId="0" fontId="47" fillId="0" borderId="21" xfId="0" applyFont="1" applyBorder="1" applyAlignment="1">
      <alignment horizontal="left" vertical="top" wrapText="1"/>
    </xf>
    <xf numFmtId="0" fontId="47" fillId="0" borderId="22" xfId="0" applyFont="1" applyBorder="1" applyAlignment="1">
      <alignment horizontal="left" vertical="top" wrapText="1"/>
    </xf>
    <xf numFmtId="0" fontId="27" fillId="26" borderId="16" xfId="0" applyFont="1" applyFill="1" applyBorder="1" applyAlignment="1">
      <alignment horizontal="center" vertical="top" wrapText="1"/>
    </xf>
    <xf numFmtId="0" fontId="27" fillId="26" borderId="21" xfId="0" applyFont="1" applyFill="1" applyBorder="1" applyAlignment="1">
      <alignment horizontal="center" vertical="top" wrapText="1"/>
    </xf>
    <xf numFmtId="0" fontId="27" fillId="26" borderId="22" xfId="0" applyFont="1" applyFill="1" applyBorder="1" applyAlignment="1">
      <alignment horizontal="center" vertical="top" wrapText="1"/>
    </xf>
    <xf numFmtId="49" fontId="27" fillId="0" borderId="21" xfId="0" applyNumberFormat="1" applyFont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 wrapText="1"/>
    </xf>
    <xf numFmtId="0" fontId="31" fillId="0" borderId="21" xfId="0" applyFont="1" applyBorder="1" applyAlignment="1">
      <alignment horizontal="left" vertical="top" wrapText="1"/>
    </xf>
    <xf numFmtId="0" fontId="31" fillId="0" borderId="22" xfId="0" applyFont="1" applyBorder="1" applyAlignment="1">
      <alignment horizontal="left" vertical="top" wrapText="1"/>
    </xf>
    <xf numFmtId="0" fontId="46" fillId="0" borderId="16" xfId="0" applyFont="1" applyBorder="1" applyAlignment="1">
      <alignment horizontal="left" vertical="top" wrapText="1"/>
    </xf>
    <xf numFmtId="0" fontId="46" fillId="0" borderId="22" xfId="0" applyFont="1" applyBorder="1" applyAlignment="1">
      <alignment horizontal="left" vertical="top" wrapText="1"/>
    </xf>
    <xf numFmtId="1" fontId="27" fillId="0" borderId="21" xfId="0" applyNumberFormat="1" applyFont="1" applyBorder="1" applyAlignment="1">
      <alignment horizontal="left" vertical="top" wrapText="1"/>
    </xf>
    <xf numFmtId="0" fontId="27" fillId="26" borderId="16" xfId="0" applyFont="1" applyFill="1" applyBorder="1" applyAlignment="1">
      <alignment horizontal="left" vertical="top" wrapText="1"/>
    </xf>
    <xf numFmtId="0" fontId="27" fillId="26" borderId="22" xfId="0" applyFont="1" applyFill="1" applyBorder="1" applyAlignment="1">
      <alignment horizontal="left" vertical="top" wrapText="1"/>
    </xf>
    <xf numFmtId="49" fontId="27" fillId="26" borderId="16" xfId="0" applyNumberFormat="1" applyFont="1" applyFill="1" applyBorder="1" applyAlignment="1">
      <alignment horizontal="left" vertical="top" wrapText="1"/>
    </xf>
    <xf numFmtId="49" fontId="52" fillId="26" borderId="22" xfId="0" applyNumberFormat="1" applyFont="1" applyFill="1" applyBorder="1" applyAlignment="1">
      <alignment horizontal="left" vertical="top" wrapText="1"/>
    </xf>
    <xf numFmtId="0" fontId="31" fillId="26" borderId="16" xfId="0" applyFont="1" applyFill="1" applyBorder="1" applyAlignment="1">
      <alignment horizontal="left" vertical="top" wrapText="1"/>
    </xf>
    <xf numFmtId="0" fontId="31" fillId="26" borderId="21" xfId="0" applyFont="1" applyFill="1" applyBorder="1" applyAlignment="1">
      <alignment horizontal="left" vertical="top" wrapText="1"/>
    </xf>
    <xf numFmtId="0" fontId="31" fillId="26" borderId="22" xfId="0" applyFont="1" applyFill="1" applyBorder="1" applyAlignment="1">
      <alignment horizontal="left" vertical="top" wrapText="1"/>
    </xf>
    <xf numFmtId="0" fontId="27" fillId="26" borderId="21" xfId="0" applyFont="1" applyFill="1" applyBorder="1" applyAlignment="1">
      <alignment horizontal="left" vertical="top" wrapText="1"/>
    </xf>
    <xf numFmtId="49" fontId="52" fillId="26" borderId="16" xfId="0" applyNumberFormat="1" applyFont="1" applyFill="1" applyBorder="1" applyAlignment="1">
      <alignment horizontal="left" vertical="top" wrapText="1"/>
    </xf>
    <xf numFmtId="49" fontId="52" fillId="26" borderId="21" xfId="0" applyNumberFormat="1" applyFont="1" applyFill="1" applyBorder="1" applyAlignment="1">
      <alignment horizontal="left" vertical="top" wrapText="1"/>
    </xf>
    <xf numFmtId="49" fontId="52" fillId="0" borderId="16" xfId="0" applyNumberFormat="1" applyFont="1" applyBorder="1" applyAlignment="1">
      <alignment horizontal="left" vertical="top" wrapText="1"/>
    </xf>
    <xf numFmtId="49" fontId="52" fillId="0" borderId="22" xfId="0" applyNumberFormat="1" applyFont="1" applyBorder="1" applyAlignment="1">
      <alignment horizontal="left" vertical="top" wrapText="1"/>
    </xf>
    <xf numFmtId="1" fontId="52" fillId="0" borderId="16" xfId="0" applyNumberFormat="1" applyFont="1" applyBorder="1" applyAlignment="1">
      <alignment horizontal="left" vertical="top" wrapText="1"/>
    </xf>
    <xf numFmtId="1" fontId="52" fillId="0" borderId="22" xfId="0" applyNumberFormat="1" applyFont="1" applyBorder="1" applyAlignment="1">
      <alignment horizontal="left" vertical="top" wrapText="1"/>
    </xf>
    <xf numFmtId="49" fontId="27" fillId="26" borderId="22" xfId="0" applyNumberFormat="1" applyFont="1" applyFill="1" applyBorder="1" applyAlignment="1">
      <alignment horizontal="left" vertical="top" wrapText="1"/>
    </xf>
    <xf numFmtId="49" fontId="27" fillId="0" borderId="16" xfId="37" applyNumberFormat="1" applyFont="1" applyFill="1" applyBorder="1" applyAlignment="1">
      <alignment horizontal="left" vertical="top" wrapText="1"/>
    </xf>
    <xf numFmtId="49" fontId="27" fillId="0" borderId="21" xfId="37" applyNumberFormat="1" applyFont="1" applyFill="1" applyBorder="1" applyAlignment="1">
      <alignment horizontal="left" vertical="top" wrapText="1"/>
    </xf>
    <xf numFmtId="49" fontId="27" fillId="0" borderId="22" xfId="37" applyNumberFormat="1" applyFont="1" applyFill="1" applyBorder="1" applyAlignment="1">
      <alignment horizontal="left" vertical="top" wrapText="1"/>
    </xf>
    <xf numFmtId="0" fontId="27" fillId="0" borderId="16" xfId="0" applyFont="1" applyFill="1" applyBorder="1" applyAlignment="1">
      <alignment horizontal="left" vertical="top" wrapText="1"/>
    </xf>
    <xf numFmtId="0" fontId="27" fillId="0" borderId="21" xfId="0" applyFont="1" applyFill="1" applyBorder="1" applyAlignment="1">
      <alignment horizontal="left" vertical="top" wrapText="1"/>
    </xf>
    <xf numFmtId="0" fontId="27" fillId="0" borderId="22" xfId="0" applyFont="1" applyFill="1" applyBorder="1" applyAlignment="1">
      <alignment horizontal="left" vertical="top" wrapText="1"/>
    </xf>
    <xf numFmtId="49" fontId="52" fillId="0" borderId="16" xfId="37" applyNumberFormat="1" applyFont="1" applyFill="1" applyBorder="1" applyAlignment="1">
      <alignment horizontal="left" vertical="top" wrapText="1"/>
    </xf>
    <xf numFmtId="49" fontId="52" fillId="0" borderId="22" xfId="37" applyNumberFormat="1" applyFont="1" applyFill="1" applyBorder="1" applyAlignment="1">
      <alignment horizontal="left" vertical="top" wrapText="1"/>
    </xf>
    <xf numFmtId="0" fontId="25" fillId="0" borderId="10" xfId="0" applyFont="1" applyFill="1" applyBorder="1" applyAlignment="1">
      <alignment horizontal="center" vertical="top" wrapText="1"/>
    </xf>
    <xf numFmtId="49" fontId="23" fillId="0" borderId="0" xfId="0" applyNumberFormat="1" applyFont="1" applyAlignment="1">
      <alignment horizontal="left" vertical="top" wrapText="1"/>
    </xf>
    <xf numFmtId="0" fontId="24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2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8" fillId="0" borderId="10" xfId="0" applyFont="1" applyFill="1" applyBorder="1" applyAlignment="1">
      <alignment horizontal="center" vertical="top" wrapText="1"/>
    </xf>
    <xf numFmtId="0" fontId="39" fillId="0" borderId="10" xfId="0" applyFont="1" applyBorder="1" applyAlignment="1">
      <alignment horizontal="center" vertical="top" wrapText="1"/>
    </xf>
    <xf numFmtId="0" fontId="35" fillId="0" borderId="10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2" fillId="0" borderId="0" xfId="0" applyFont="1" applyFill="1" applyAlignment="1">
      <alignment horizontal="center" wrapText="1"/>
    </xf>
    <xf numFmtId="0" fontId="35" fillId="0" borderId="10" xfId="0" applyFont="1" applyFill="1" applyBorder="1" applyAlignment="1">
      <alignment horizontal="left" vertical="top" wrapText="1"/>
    </xf>
    <xf numFmtId="0" fontId="38" fillId="0" borderId="10" xfId="0" applyFont="1" applyFill="1" applyBorder="1" applyAlignment="1">
      <alignment horizontal="left" vertical="top" wrapText="1"/>
    </xf>
    <xf numFmtId="49" fontId="35" fillId="0" borderId="16" xfId="0" applyNumberFormat="1" applyFont="1" applyFill="1" applyBorder="1" applyAlignment="1">
      <alignment horizontal="center" vertical="top" wrapText="1"/>
    </xf>
    <xf numFmtId="49" fontId="35" fillId="0" borderId="22" xfId="0" applyNumberFormat="1" applyFont="1" applyFill="1" applyBorder="1" applyAlignment="1">
      <alignment horizontal="center" vertical="top" wrapText="1"/>
    </xf>
    <xf numFmtId="0" fontId="35" fillId="0" borderId="16" xfId="0" applyFont="1" applyBorder="1" applyAlignment="1">
      <alignment horizontal="center" vertical="top" wrapText="1"/>
    </xf>
    <xf numFmtId="0" fontId="35" fillId="0" borderId="22" xfId="0" applyFont="1" applyBorder="1" applyAlignment="1">
      <alignment horizontal="center" vertical="top" wrapText="1"/>
    </xf>
    <xf numFmtId="0" fontId="35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/>
    </xf>
    <xf numFmtId="0" fontId="35" fillId="0" borderId="10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49" fontId="38" fillId="0" borderId="10" xfId="0" applyNumberFormat="1" applyFont="1" applyFill="1" applyBorder="1" applyAlignment="1">
      <alignment horizontal="left" vertical="top" wrapText="1"/>
    </xf>
    <xf numFmtId="49" fontId="39" fillId="0" borderId="10" xfId="0" applyNumberFormat="1" applyFont="1" applyBorder="1" applyAlignment="1">
      <alignment horizontal="left" vertical="top" wrapText="1"/>
    </xf>
    <xf numFmtId="0" fontId="39" fillId="0" borderId="10" xfId="0" applyFont="1" applyBorder="1" applyAlignment="1">
      <alignment horizontal="left" vertical="top" wrapText="1"/>
    </xf>
    <xf numFmtId="49" fontId="35" fillId="0" borderId="16" xfId="0" applyNumberFormat="1" applyFont="1" applyBorder="1" applyAlignment="1">
      <alignment horizontal="center" vertical="top" wrapText="1"/>
    </xf>
    <xf numFmtId="49" fontId="35" fillId="0" borderId="21" xfId="0" applyNumberFormat="1" applyFont="1" applyBorder="1" applyAlignment="1">
      <alignment horizontal="center" vertical="top" wrapText="1"/>
    </xf>
    <xf numFmtId="49" fontId="35" fillId="0" borderId="22" xfId="0" applyNumberFormat="1" applyFont="1" applyBorder="1" applyAlignment="1">
      <alignment horizontal="center" vertical="top" wrapText="1"/>
    </xf>
    <xf numFmtId="0" fontId="35" fillId="0" borderId="16" xfId="0" applyFont="1" applyFill="1" applyBorder="1" applyAlignment="1">
      <alignment horizontal="center" vertical="top" wrapText="1"/>
    </xf>
    <xf numFmtId="0" fontId="35" fillId="0" borderId="21" xfId="0" applyFont="1" applyFill="1" applyBorder="1" applyAlignment="1">
      <alignment horizontal="center" vertical="top" wrapText="1"/>
    </xf>
    <xf numFmtId="0" fontId="35" fillId="0" borderId="22" xfId="0" applyFont="1" applyFill="1" applyBorder="1" applyAlignment="1">
      <alignment horizontal="center"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21" xfId="0" applyFont="1" applyFill="1" applyBorder="1" applyAlignment="1">
      <alignment horizontal="center" vertical="top" wrapText="1"/>
    </xf>
    <xf numFmtId="0" fontId="38" fillId="0" borderId="22" xfId="0" applyFont="1" applyFill="1" applyBorder="1" applyAlignment="1">
      <alignment horizontal="center" vertical="top" wrapText="1"/>
    </xf>
    <xf numFmtId="49" fontId="38" fillId="0" borderId="16" xfId="0" applyNumberFormat="1" applyFont="1" applyBorder="1" applyAlignment="1">
      <alignment horizontal="center" vertical="top" wrapText="1"/>
    </xf>
    <xf numFmtId="49" fontId="38" fillId="0" borderId="21" xfId="0" applyNumberFormat="1" applyFont="1" applyBorder="1" applyAlignment="1">
      <alignment horizontal="center" vertical="top" wrapText="1"/>
    </xf>
    <xf numFmtId="49" fontId="38" fillId="0" borderId="22" xfId="0" applyNumberFormat="1" applyFont="1" applyBorder="1" applyAlignment="1">
      <alignment horizontal="center" vertical="top" wrapText="1"/>
    </xf>
    <xf numFmtId="0" fontId="38" fillId="0" borderId="16" xfId="0" applyFont="1" applyBorder="1" applyAlignment="1">
      <alignment horizontal="center" vertical="top" wrapText="1"/>
    </xf>
    <xf numFmtId="0" fontId="38" fillId="0" borderId="21" xfId="0" applyFont="1" applyBorder="1" applyAlignment="1">
      <alignment horizontal="center" vertical="top" wrapText="1"/>
    </xf>
    <xf numFmtId="0" fontId="38" fillId="0" borderId="22" xfId="0" applyFont="1" applyBorder="1" applyAlignment="1">
      <alignment horizontal="center" vertical="top" wrapText="1"/>
    </xf>
    <xf numFmtId="0" fontId="42" fillId="0" borderId="16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49" fontId="35" fillId="0" borderId="16" xfId="0" applyNumberFormat="1" applyFont="1" applyBorder="1" applyAlignment="1">
      <alignment horizontal="right" vertical="top" wrapText="1"/>
    </xf>
    <xf numFmtId="49" fontId="35" fillId="0" borderId="21" xfId="0" applyNumberFormat="1" applyFont="1" applyBorder="1" applyAlignment="1">
      <alignment horizontal="right" vertical="top" wrapText="1"/>
    </xf>
    <xf numFmtId="49" fontId="35" fillId="0" borderId="22" xfId="0" applyNumberFormat="1" applyFont="1" applyBorder="1" applyAlignment="1">
      <alignment horizontal="right" vertical="top" wrapText="1"/>
    </xf>
    <xf numFmtId="49" fontId="35" fillId="0" borderId="21" xfId="0" applyNumberFormat="1" applyFont="1" applyFill="1" applyBorder="1" applyAlignment="1">
      <alignment horizontal="center" vertical="top" wrapText="1"/>
    </xf>
    <xf numFmtId="0" fontId="38" fillId="0" borderId="16" xfId="0" applyFont="1" applyFill="1" applyBorder="1" applyAlignment="1">
      <alignment horizontal="left" vertical="top" wrapText="1"/>
    </xf>
    <xf numFmtId="0" fontId="38" fillId="0" borderId="21" xfId="0" applyFont="1" applyFill="1" applyBorder="1" applyAlignment="1">
      <alignment horizontal="left" vertical="top" wrapText="1"/>
    </xf>
    <xf numFmtId="0" fontId="38" fillId="0" borderId="22" xfId="0" applyFont="1" applyFill="1" applyBorder="1" applyAlignment="1">
      <alignment horizontal="left" vertical="top" wrapText="1"/>
    </xf>
    <xf numFmtId="0" fontId="35" fillId="0" borderId="16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49" fontId="25" fillId="24" borderId="10" xfId="0" applyNumberFormat="1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left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34" fillId="0" borderId="22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33" fillId="24" borderId="1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24" borderId="10" xfId="0" applyFont="1" applyFill="1" applyBorder="1" applyAlignment="1">
      <alignment horizontal="center" vertical="center" wrapText="1"/>
    </xf>
    <xf numFmtId="0" fontId="32" fillId="24" borderId="10" xfId="0" applyFont="1" applyFill="1" applyBorder="1" applyAlignment="1">
      <alignment horizontal="center" vertical="center" wrapText="1"/>
    </xf>
    <xf numFmtId="0" fontId="22" fillId="0" borderId="0" xfId="28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164" fontId="34" fillId="0" borderId="0" xfId="0" applyNumberFormat="1" applyFont="1" applyAlignment="1">
      <alignment horizontal="left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2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Процентный 2" xfId="4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5</xdr:col>
      <xdr:colOff>190500</xdr:colOff>
      <xdr:row>9</xdr:row>
      <xdr:rowOff>152400</xdr:rowOff>
    </xdr:to>
    <xdr:pic>
      <xdr:nvPicPr>
        <xdr:cNvPr id="10270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38450" y="3067050"/>
          <a:ext cx="1905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266700</xdr:colOff>
      <xdr:row>9</xdr:row>
      <xdr:rowOff>152400</xdr:rowOff>
    </xdr:to>
    <xdr:pic>
      <xdr:nvPicPr>
        <xdr:cNvPr id="10271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33750" y="3067050"/>
          <a:ext cx="266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285750</xdr:colOff>
      <xdr:row>9</xdr:row>
      <xdr:rowOff>152400</xdr:rowOff>
    </xdr:to>
    <xdr:pic>
      <xdr:nvPicPr>
        <xdr:cNvPr id="10272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05250" y="3067050"/>
          <a:ext cx="2857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257175</xdr:colOff>
      <xdr:row>9</xdr:row>
      <xdr:rowOff>152400</xdr:rowOff>
    </xdr:to>
    <xdr:pic>
      <xdr:nvPicPr>
        <xdr:cNvPr id="10273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457700" y="3067050"/>
          <a:ext cx="2571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161925</xdr:colOff>
      <xdr:row>9</xdr:row>
      <xdr:rowOff>152400</xdr:rowOff>
    </xdr:to>
    <xdr:pic>
      <xdr:nvPicPr>
        <xdr:cNvPr id="10274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124450" y="3067050"/>
          <a:ext cx="1619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opLeftCell="A31" workbookViewId="0">
      <selection activeCell="J4" sqref="J1:J1048576"/>
    </sheetView>
  </sheetViews>
  <sheetFormatPr defaultRowHeight="12.75" x14ac:dyDescent="0.2"/>
  <cols>
    <col min="1" max="1" width="3.5703125" customWidth="1"/>
    <col min="2" max="2" width="3.28515625" customWidth="1"/>
    <col min="3" max="3" width="4.140625" customWidth="1"/>
    <col min="4" max="4" width="30.140625" customWidth="1"/>
    <col min="5" max="5" width="6.5703125" customWidth="1"/>
    <col min="6" max="6" width="13.5703125" customWidth="1"/>
    <col min="7" max="7" width="11.28515625" style="70" customWidth="1"/>
    <col min="8" max="8" width="10.7109375" customWidth="1"/>
    <col min="10" max="10" width="10" bestFit="1" customWidth="1"/>
    <col min="12" max="12" width="0.140625" customWidth="1"/>
    <col min="13" max="13" width="13.85546875" customWidth="1"/>
    <col min="14" max="14" width="9.5703125" bestFit="1" customWidth="1"/>
  </cols>
  <sheetData>
    <row r="1" spans="1:14" ht="16.5" customHeight="1" x14ac:dyDescent="0.25">
      <c r="A1" s="1"/>
      <c r="I1" s="279"/>
      <c r="J1" s="279"/>
      <c r="K1" s="279"/>
      <c r="L1" s="279"/>
    </row>
    <row r="2" spans="1:14" ht="15.75" x14ac:dyDescent="0.25">
      <c r="A2" s="282" t="s">
        <v>331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</row>
    <row r="3" spans="1:14" ht="15.75" x14ac:dyDescent="0.25">
      <c r="A3" s="282" t="s">
        <v>332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</row>
    <row r="4" spans="1:14" ht="15.75" x14ac:dyDescent="0.25">
      <c r="A4" s="2"/>
    </row>
    <row r="5" spans="1:14" x14ac:dyDescent="0.2">
      <c r="A5" s="280" t="s">
        <v>112</v>
      </c>
      <c r="B5" s="280"/>
      <c r="C5" s="281" t="s">
        <v>113</v>
      </c>
      <c r="D5" s="281" t="s">
        <v>114</v>
      </c>
      <c r="E5" s="281" t="s">
        <v>115</v>
      </c>
      <c r="F5" s="284" t="s">
        <v>116</v>
      </c>
      <c r="G5" s="285"/>
      <c r="H5" s="286"/>
      <c r="I5" s="287" t="s">
        <v>298</v>
      </c>
      <c r="J5" s="287" t="s">
        <v>299</v>
      </c>
      <c r="K5" s="287" t="s">
        <v>300</v>
      </c>
      <c r="L5" s="149" t="s">
        <v>335</v>
      </c>
      <c r="M5" s="287" t="s">
        <v>334</v>
      </c>
    </row>
    <row r="6" spans="1:14" x14ac:dyDescent="0.2">
      <c r="A6" s="280"/>
      <c r="B6" s="280"/>
      <c r="C6" s="281"/>
      <c r="D6" s="281"/>
      <c r="E6" s="281"/>
      <c r="F6" s="150">
        <v>2019</v>
      </c>
      <c r="G6" s="150">
        <v>2020</v>
      </c>
      <c r="H6" s="150">
        <v>2020</v>
      </c>
      <c r="I6" s="288"/>
      <c r="J6" s="288"/>
      <c r="K6" s="288"/>
      <c r="L6" s="149"/>
      <c r="M6" s="288"/>
    </row>
    <row r="7" spans="1:14" ht="49.7" customHeight="1" x14ac:dyDescent="0.2">
      <c r="A7" s="151" t="s">
        <v>117</v>
      </c>
      <c r="B7" s="152" t="s">
        <v>118</v>
      </c>
      <c r="C7" s="281"/>
      <c r="D7" s="281"/>
      <c r="E7" s="281"/>
      <c r="F7" s="150" t="s">
        <v>119</v>
      </c>
      <c r="G7" s="150" t="s">
        <v>296</v>
      </c>
      <c r="H7" s="150" t="s">
        <v>297</v>
      </c>
      <c r="I7" s="289"/>
      <c r="J7" s="289"/>
      <c r="K7" s="289"/>
      <c r="L7" s="149"/>
      <c r="M7" s="289"/>
    </row>
    <row r="8" spans="1:14" ht="12.75" customHeight="1" x14ac:dyDescent="0.2">
      <c r="A8" s="153" t="s">
        <v>176</v>
      </c>
      <c r="B8" s="153"/>
      <c r="C8" s="298" t="s">
        <v>177</v>
      </c>
      <c r="D8" s="299"/>
      <c r="E8" s="299"/>
      <c r="F8" s="299"/>
      <c r="G8" s="299"/>
      <c r="H8" s="299"/>
      <c r="I8" s="299"/>
      <c r="J8" s="299"/>
      <c r="K8" s="299"/>
      <c r="L8" s="299"/>
      <c r="M8" s="300"/>
      <c r="N8" s="116">
        <f>(N9+N24+N35)/3</f>
        <v>0.70566137566137555</v>
      </c>
    </row>
    <row r="9" spans="1:14" ht="12.75" customHeight="1" x14ac:dyDescent="0.2">
      <c r="A9" s="153" t="s">
        <v>176</v>
      </c>
      <c r="B9" s="153" t="s">
        <v>167</v>
      </c>
      <c r="C9" s="298" t="s">
        <v>178</v>
      </c>
      <c r="D9" s="299"/>
      <c r="E9" s="299"/>
      <c r="F9" s="299"/>
      <c r="G9" s="299"/>
      <c r="H9" s="299"/>
      <c r="I9" s="299"/>
      <c r="J9" s="299"/>
      <c r="K9" s="299"/>
      <c r="L9" s="299"/>
      <c r="M9" s="300"/>
      <c r="N9" s="101">
        <f>(N10+N11+N12+N13+N14+N15+N16+N17+N18+N19+N20+N21+N22+N23)/14</f>
        <v>0.67142857142857137</v>
      </c>
    </row>
    <row r="10" spans="1:14" ht="127.5" customHeight="1" x14ac:dyDescent="0.2">
      <c r="A10" s="271" t="s">
        <v>176</v>
      </c>
      <c r="B10" s="271" t="s">
        <v>167</v>
      </c>
      <c r="C10" s="154">
        <v>1</v>
      </c>
      <c r="D10" s="155" t="s">
        <v>191</v>
      </c>
      <c r="E10" s="156" t="s">
        <v>170</v>
      </c>
      <c r="F10" s="156">
        <v>100</v>
      </c>
      <c r="G10" s="168">
        <v>100</v>
      </c>
      <c r="H10" s="168">
        <v>100</v>
      </c>
      <c r="I10" s="156">
        <f>H10-G10</f>
        <v>0</v>
      </c>
      <c r="J10" s="156">
        <f>H10/G10*100</f>
        <v>100</v>
      </c>
      <c r="K10" s="156">
        <f t="shared" ref="K10:K23" si="0">H10/F10*100</f>
        <v>100</v>
      </c>
      <c r="L10" s="149"/>
      <c r="M10" s="157" t="s">
        <v>368</v>
      </c>
      <c r="N10">
        <v>1</v>
      </c>
    </row>
    <row r="11" spans="1:14" ht="63.75" customHeight="1" x14ac:dyDescent="0.2">
      <c r="A11" s="272"/>
      <c r="B11" s="272"/>
      <c r="C11" s="154">
        <v>2</v>
      </c>
      <c r="D11" s="155" t="s">
        <v>192</v>
      </c>
      <c r="E11" s="156" t="s">
        <v>170</v>
      </c>
      <c r="F11" s="156">
        <v>0</v>
      </c>
      <c r="G11" s="168">
        <v>100</v>
      </c>
      <c r="H11" s="168">
        <v>0</v>
      </c>
      <c r="I11" s="156">
        <f t="shared" ref="I11:I23" si="1">H11-G11</f>
        <v>-100</v>
      </c>
      <c r="J11" s="156">
        <v>0</v>
      </c>
      <c r="K11" s="156" t="e">
        <f t="shared" si="0"/>
        <v>#DIV/0!</v>
      </c>
      <c r="L11" s="149"/>
      <c r="M11" s="157" t="s">
        <v>351</v>
      </c>
      <c r="N11">
        <v>0</v>
      </c>
    </row>
    <row r="12" spans="1:14" ht="188.45" customHeight="1" x14ac:dyDescent="0.2">
      <c r="A12" s="272"/>
      <c r="B12" s="272"/>
      <c r="C12" s="154">
        <v>3</v>
      </c>
      <c r="D12" s="123" t="s">
        <v>193</v>
      </c>
      <c r="E12" s="156" t="s">
        <v>170</v>
      </c>
      <c r="F12" s="156">
        <v>80</v>
      </c>
      <c r="G12" s="168">
        <v>100</v>
      </c>
      <c r="H12" s="168">
        <v>80</v>
      </c>
      <c r="I12" s="156">
        <f t="shared" si="1"/>
        <v>-20</v>
      </c>
      <c r="J12" s="156">
        <f>H12/G12*100</f>
        <v>80</v>
      </c>
      <c r="K12" s="159">
        <f t="shared" si="0"/>
        <v>100</v>
      </c>
      <c r="L12" s="149"/>
      <c r="M12" s="157" t="s">
        <v>410</v>
      </c>
      <c r="N12">
        <v>0.8</v>
      </c>
    </row>
    <row r="13" spans="1:14" ht="90.75" customHeight="1" x14ac:dyDescent="0.2">
      <c r="A13" s="272"/>
      <c r="B13" s="272"/>
      <c r="C13" s="154">
        <v>4</v>
      </c>
      <c r="D13" s="123" t="s">
        <v>194</v>
      </c>
      <c r="E13" s="156" t="s">
        <v>170</v>
      </c>
      <c r="F13" s="156">
        <v>40</v>
      </c>
      <c r="G13" s="168">
        <v>80</v>
      </c>
      <c r="H13" s="168">
        <v>40</v>
      </c>
      <c r="I13" s="156">
        <f t="shared" si="1"/>
        <v>-40</v>
      </c>
      <c r="J13" s="156">
        <f>H13/G13*100</f>
        <v>50</v>
      </c>
      <c r="K13" s="156">
        <f t="shared" si="0"/>
        <v>100</v>
      </c>
      <c r="L13" s="149"/>
      <c r="M13" s="157" t="s">
        <v>411</v>
      </c>
      <c r="N13">
        <v>0.5</v>
      </c>
    </row>
    <row r="14" spans="1:14" ht="112.7" customHeight="1" x14ac:dyDescent="0.2">
      <c r="A14" s="272"/>
      <c r="B14" s="272"/>
      <c r="C14" s="154">
        <v>5</v>
      </c>
      <c r="D14" s="155" t="s">
        <v>195</v>
      </c>
      <c r="E14" s="156" t="s">
        <v>170</v>
      </c>
      <c r="F14" s="156">
        <v>80</v>
      </c>
      <c r="G14" s="168">
        <v>100</v>
      </c>
      <c r="H14" s="168">
        <v>80</v>
      </c>
      <c r="I14" s="156">
        <f t="shared" si="1"/>
        <v>-20</v>
      </c>
      <c r="J14" s="159">
        <f>H14/G14*100</f>
        <v>80</v>
      </c>
      <c r="K14" s="156">
        <f t="shared" si="0"/>
        <v>100</v>
      </c>
      <c r="L14" s="149"/>
      <c r="M14" s="157" t="s">
        <v>371</v>
      </c>
      <c r="N14">
        <v>0.8</v>
      </c>
    </row>
    <row r="15" spans="1:14" ht="89.45" customHeight="1" x14ac:dyDescent="0.2">
      <c r="A15" s="272"/>
      <c r="B15" s="272"/>
      <c r="C15" s="154">
        <v>6</v>
      </c>
      <c r="D15" s="123" t="s">
        <v>196</v>
      </c>
      <c r="E15" s="156" t="s">
        <v>170</v>
      </c>
      <c r="F15" s="156">
        <v>60</v>
      </c>
      <c r="G15" s="168">
        <v>80</v>
      </c>
      <c r="H15" s="168">
        <v>60</v>
      </c>
      <c r="I15" s="156">
        <f t="shared" si="1"/>
        <v>-20</v>
      </c>
      <c r="J15" s="159">
        <f t="shared" ref="J15:J23" si="2">H15/G15*100</f>
        <v>75</v>
      </c>
      <c r="K15" s="159">
        <f t="shared" si="0"/>
        <v>100</v>
      </c>
      <c r="L15" s="149"/>
      <c r="M15" s="157" t="s">
        <v>412</v>
      </c>
      <c r="N15">
        <v>0.8</v>
      </c>
    </row>
    <row r="16" spans="1:14" ht="63" customHeight="1" x14ac:dyDescent="0.2">
      <c r="A16" s="272"/>
      <c r="B16" s="272"/>
      <c r="C16" s="154">
        <v>7</v>
      </c>
      <c r="D16" s="155" t="s">
        <v>197</v>
      </c>
      <c r="E16" s="156" t="s">
        <v>170</v>
      </c>
      <c r="F16" s="156">
        <v>7.3</v>
      </c>
      <c r="G16" s="168">
        <v>30</v>
      </c>
      <c r="H16" s="168">
        <v>7</v>
      </c>
      <c r="I16" s="156">
        <f t="shared" si="1"/>
        <v>-23</v>
      </c>
      <c r="J16" s="158">
        <f t="shared" si="2"/>
        <v>23.333333333333332</v>
      </c>
      <c r="K16" s="159">
        <f t="shared" si="0"/>
        <v>95.890410958904113</v>
      </c>
      <c r="L16" s="149"/>
      <c r="M16" s="157" t="s">
        <v>395</v>
      </c>
      <c r="N16">
        <v>0.25</v>
      </c>
    </row>
    <row r="17" spans="1:14" ht="96" x14ac:dyDescent="0.2">
      <c r="A17" s="272"/>
      <c r="B17" s="272"/>
      <c r="C17" s="154">
        <v>8</v>
      </c>
      <c r="D17" s="155" t="s">
        <v>198</v>
      </c>
      <c r="E17" s="156" t="s">
        <v>170</v>
      </c>
      <c r="F17" s="156">
        <v>25</v>
      </c>
      <c r="G17" s="168">
        <v>60</v>
      </c>
      <c r="H17" s="247">
        <v>19</v>
      </c>
      <c r="I17" s="156">
        <f t="shared" si="1"/>
        <v>-41</v>
      </c>
      <c r="J17" s="159">
        <f t="shared" si="2"/>
        <v>31.666666666666664</v>
      </c>
      <c r="K17" s="156">
        <f t="shared" si="0"/>
        <v>76</v>
      </c>
      <c r="L17" s="149"/>
      <c r="M17" s="157" t="s">
        <v>406</v>
      </c>
      <c r="N17">
        <v>0.25</v>
      </c>
    </row>
    <row r="18" spans="1:14" ht="48" x14ac:dyDescent="0.2">
      <c r="A18" s="272"/>
      <c r="B18" s="272"/>
      <c r="C18" s="154">
        <v>9</v>
      </c>
      <c r="D18" s="155" t="s">
        <v>401</v>
      </c>
      <c r="E18" s="156" t="s">
        <v>170</v>
      </c>
      <c r="F18" s="156">
        <v>3.0000000000000001E-3</v>
      </c>
      <c r="G18" s="168">
        <v>0</v>
      </c>
      <c r="H18" s="168" t="s">
        <v>407</v>
      </c>
      <c r="I18" s="156" t="e">
        <f>H18-G18</f>
        <v>#VALUE!</v>
      </c>
      <c r="J18" s="159" t="e">
        <f>H18/G18*100</f>
        <v>#VALUE!</v>
      </c>
      <c r="K18" s="156" t="e">
        <f t="shared" si="0"/>
        <v>#VALUE!</v>
      </c>
      <c r="L18" s="149"/>
      <c r="M18" s="157" t="s">
        <v>408</v>
      </c>
      <c r="N18">
        <v>1</v>
      </c>
    </row>
    <row r="19" spans="1:14" ht="60" x14ac:dyDescent="0.2">
      <c r="A19" s="272"/>
      <c r="B19" s="272"/>
      <c r="C19" s="154">
        <v>10</v>
      </c>
      <c r="D19" s="155" t="s">
        <v>336</v>
      </c>
      <c r="E19" s="156" t="s">
        <v>171</v>
      </c>
      <c r="F19" s="156">
        <v>0</v>
      </c>
      <c r="G19" s="168">
        <v>1</v>
      </c>
      <c r="H19" s="168">
        <v>1</v>
      </c>
      <c r="I19" s="156">
        <f t="shared" si="1"/>
        <v>0</v>
      </c>
      <c r="J19" s="159">
        <f t="shared" si="2"/>
        <v>100</v>
      </c>
      <c r="K19" s="156" t="e">
        <f t="shared" si="0"/>
        <v>#DIV/0!</v>
      </c>
      <c r="L19" s="149"/>
      <c r="M19" s="157" t="s">
        <v>409</v>
      </c>
      <c r="N19">
        <v>1</v>
      </c>
    </row>
    <row r="20" spans="1:14" ht="60" x14ac:dyDescent="0.2">
      <c r="A20" s="272"/>
      <c r="B20" s="272"/>
      <c r="C20" s="154">
        <v>11</v>
      </c>
      <c r="D20" s="155" t="s">
        <v>199</v>
      </c>
      <c r="E20" s="156" t="s">
        <v>171</v>
      </c>
      <c r="F20" s="156">
        <v>0</v>
      </c>
      <c r="G20" s="168">
        <v>0</v>
      </c>
      <c r="H20" s="168">
        <v>0</v>
      </c>
      <c r="I20" s="156">
        <f t="shared" si="1"/>
        <v>0</v>
      </c>
      <c r="J20" s="156">
        <v>0</v>
      </c>
      <c r="K20" s="156" t="e">
        <f t="shared" si="0"/>
        <v>#DIV/0!</v>
      </c>
      <c r="L20" s="149"/>
      <c r="M20" s="157" t="s">
        <v>413</v>
      </c>
      <c r="N20">
        <v>1</v>
      </c>
    </row>
    <row r="21" spans="1:14" ht="84" x14ac:dyDescent="0.2">
      <c r="A21" s="272"/>
      <c r="B21" s="272"/>
      <c r="C21" s="154">
        <v>12</v>
      </c>
      <c r="D21" s="155" t="s">
        <v>200</v>
      </c>
      <c r="E21" s="156" t="s">
        <v>170</v>
      </c>
      <c r="F21" s="156">
        <v>100</v>
      </c>
      <c r="G21" s="168">
        <v>100</v>
      </c>
      <c r="H21" s="168">
        <v>100</v>
      </c>
      <c r="I21" s="156">
        <f t="shared" si="1"/>
        <v>0</v>
      </c>
      <c r="J21" s="156">
        <f t="shared" si="2"/>
        <v>100</v>
      </c>
      <c r="K21" s="156">
        <f t="shared" si="0"/>
        <v>100</v>
      </c>
      <c r="L21" s="149"/>
      <c r="M21" s="157" t="s">
        <v>414</v>
      </c>
      <c r="N21">
        <v>1</v>
      </c>
    </row>
    <row r="22" spans="1:14" ht="60" x14ac:dyDescent="0.2">
      <c r="A22" s="272"/>
      <c r="B22" s="272"/>
      <c r="C22" s="154">
        <v>13</v>
      </c>
      <c r="D22" s="155" t="s">
        <v>337</v>
      </c>
      <c r="E22" s="156" t="s">
        <v>171</v>
      </c>
      <c r="F22" s="156">
        <v>0</v>
      </c>
      <c r="G22" s="168">
        <v>1</v>
      </c>
      <c r="H22" s="168">
        <v>0</v>
      </c>
      <c r="I22" s="156">
        <f t="shared" si="1"/>
        <v>-1</v>
      </c>
      <c r="J22" s="156">
        <f t="shared" si="2"/>
        <v>0</v>
      </c>
      <c r="K22" s="156" t="e">
        <f t="shared" si="0"/>
        <v>#DIV/0!</v>
      </c>
      <c r="L22" s="149"/>
      <c r="M22" s="157" t="s">
        <v>351</v>
      </c>
      <c r="N22">
        <v>0</v>
      </c>
    </row>
    <row r="23" spans="1:14" ht="160.5" customHeight="1" x14ac:dyDescent="0.2">
      <c r="A23" s="273"/>
      <c r="B23" s="273"/>
      <c r="C23" s="160">
        <v>14</v>
      </c>
      <c r="D23" s="161" t="s">
        <v>201</v>
      </c>
      <c r="E23" s="162" t="s">
        <v>171</v>
      </c>
      <c r="F23" s="162">
        <v>0</v>
      </c>
      <c r="G23" s="232">
        <v>1</v>
      </c>
      <c r="H23" s="232">
        <v>1</v>
      </c>
      <c r="I23" s="156">
        <f t="shared" si="1"/>
        <v>0</v>
      </c>
      <c r="J23" s="156">
        <f t="shared" si="2"/>
        <v>100</v>
      </c>
      <c r="K23" s="156" t="e">
        <f t="shared" si="0"/>
        <v>#DIV/0!</v>
      </c>
      <c r="L23" s="149"/>
      <c r="M23" s="157" t="s">
        <v>369</v>
      </c>
      <c r="N23">
        <v>1</v>
      </c>
    </row>
    <row r="24" spans="1:14" ht="12.75" customHeight="1" x14ac:dyDescent="0.2">
      <c r="A24" s="292" t="s">
        <v>176</v>
      </c>
      <c r="B24" s="294" t="s">
        <v>166</v>
      </c>
      <c r="C24" s="297" t="s">
        <v>179</v>
      </c>
      <c r="D24" s="297"/>
      <c r="E24" s="297"/>
      <c r="F24" s="297"/>
      <c r="G24" s="297"/>
      <c r="H24" s="297"/>
      <c r="I24" s="297"/>
      <c r="J24" s="297"/>
      <c r="K24" s="297"/>
      <c r="L24" s="163"/>
      <c r="M24" s="164"/>
      <c r="N24" s="116">
        <f>(N25+N26+N27+N28+N29+N30+N31+N32+N33+N34)/9</f>
        <v>0.44555555555555565</v>
      </c>
    </row>
    <row r="25" spans="1:14" ht="26.45" customHeight="1" x14ac:dyDescent="0.2">
      <c r="A25" s="293"/>
      <c r="B25" s="295"/>
      <c r="C25" s="165">
        <v>1</v>
      </c>
      <c r="D25" s="124" t="s">
        <v>11</v>
      </c>
      <c r="E25" s="124"/>
      <c r="F25" s="222" t="s">
        <v>12</v>
      </c>
      <c r="G25" s="124" t="s">
        <v>12</v>
      </c>
      <c r="H25" s="245" t="s">
        <v>12</v>
      </c>
      <c r="I25" s="124" t="s">
        <v>12</v>
      </c>
      <c r="J25" s="124" t="s">
        <v>12</v>
      </c>
      <c r="K25" s="124" t="s">
        <v>12</v>
      </c>
      <c r="L25" s="163"/>
      <c r="M25" s="164"/>
      <c r="N25">
        <v>1</v>
      </c>
    </row>
    <row r="26" spans="1:14" ht="12.75" customHeight="1" x14ac:dyDescent="0.2">
      <c r="A26" s="293"/>
      <c r="B26" s="295"/>
      <c r="C26" s="296">
        <v>2</v>
      </c>
      <c r="D26" s="276" t="s">
        <v>13</v>
      </c>
      <c r="E26" s="276" t="s">
        <v>14</v>
      </c>
      <c r="F26" s="276">
        <v>567</v>
      </c>
      <c r="G26" s="276">
        <v>515</v>
      </c>
      <c r="H26" s="276">
        <v>539</v>
      </c>
      <c r="I26" s="276">
        <f>H26-G26</f>
        <v>24</v>
      </c>
      <c r="J26" s="277">
        <f>G26/H26*100</f>
        <v>95.547309833024116</v>
      </c>
      <c r="K26" s="277">
        <f>H26/F26*100</f>
        <v>95.061728395061735</v>
      </c>
      <c r="L26" s="163"/>
      <c r="M26" s="290"/>
      <c r="N26">
        <v>0.95</v>
      </c>
    </row>
    <row r="27" spans="1:14" ht="12.75" customHeight="1" x14ac:dyDescent="0.2">
      <c r="A27" s="293"/>
      <c r="B27" s="295"/>
      <c r="C27" s="296"/>
      <c r="D27" s="276"/>
      <c r="E27" s="276"/>
      <c r="F27" s="276"/>
      <c r="G27" s="276"/>
      <c r="H27" s="276"/>
      <c r="I27" s="276">
        <f t="shared" ref="I27:I33" si="3">H27-G27</f>
        <v>0</v>
      </c>
      <c r="J27" s="278"/>
      <c r="K27" s="278"/>
      <c r="L27" s="163"/>
      <c r="M27" s="291"/>
    </row>
    <row r="28" spans="1:14" ht="24" customHeight="1" x14ac:dyDescent="0.2">
      <c r="A28" s="293"/>
      <c r="B28" s="295"/>
      <c r="C28" s="165">
        <v>3</v>
      </c>
      <c r="D28" s="124" t="s">
        <v>15</v>
      </c>
      <c r="E28" s="124" t="s">
        <v>16</v>
      </c>
      <c r="F28" s="227">
        <v>124</v>
      </c>
      <c r="G28" s="245">
        <v>58</v>
      </c>
      <c r="H28" s="227">
        <v>134</v>
      </c>
      <c r="I28" s="227">
        <f t="shared" si="3"/>
        <v>76</v>
      </c>
      <c r="J28" s="241">
        <f>G28/H28*100</f>
        <v>43.283582089552233</v>
      </c>
      <c r="K28" s="166">
        <f>H28/F28*100</f>
        <v>108.06451612903226</v>
      </c>
      <c r="L28" s="163"/>
      <c r="M28" s="164"/>
      <c r="N28">
        <v>0.4</v>
      </c>
    </row>
    <row r="29" spans="1:14" ht="36.75" customHeight="1" x14ac:dyDescent="0.2">
      <c r="A29" s="293"/>
      <c r="B29" s="295"/>
      <c r="C29" s="165">
        <v>4</v>
      </c>
      <c r="D29" s="124" t="s">
        <v>17</v>
      </c>
      <c r="E29" s="124" t="s">
        <v>14</v>
      </c>
      <c r="F29" s="227">
        <v>5</v>
      </c>
      <c r="G29" s="245">
        <v>0</v>
      </c>
      <c r="H29" s="227">
        <v>5</v>
      </c>
      <c r="I29" s="227">
        <f t="shared" si="3"/>
        <v>5</v>
      </c>
      <c r="J29" s="238">
        <f>G29/H29*100</f>
        <v>0</v>
      </c>
      <c r="K29" s="166">
        <f t="shared" ref="K29:K39" si="4">H29/F29*100</f>
        <v>100</v>
      </c>
      <c r="L29" s="163"/>
      <c r="M29" s="164"/>
      <c r="N29">
        <v>0</v>
      </c>
    </row>
    <row r="30" spans="1:14" ht="48.2" customHeight="1" x14ac:dyDescent="0.2">
      <c r="A30" s="293"/>
      <c r="B30" s="295"/>
      <c r="C30" s="165">
        <v>5</v>
      </c>
      <c r="D30" s="227" t="s">
        <v>18</v>
      </c>
      <c r="E30" s="227" t="s">
        <v>19</v>
      </c>
      <c r="F30" s="227">
        <v>1</v>
      </c>
      <c r="G30" s="245">
        <v>17</v>
      </c>
      <c r="H30" s="246">
        <v>1</v>
      </c>
      <c r="I30" s="227">
        <f t="shared" si="3"/>
        <v>-16</v>
      </c>
      <c r="J30" s="166">
        <f t="shared" ref="J30:J34" si="5">H30/G30*100</f>
        <v>5.8823529411764701</v>
      </c>
      <c r="K30" s="166">
        <f t="shared" si="4"/>
        <v>100</v>
      </c>
      <c r="L30" s="163"/>
      <c r="M30" s="157"/>
      <c r="N30" s="40">
        <v>0.06</v>
      </c>
    </row>
    <row r="31" spans="1:14" ht="40.5" customHeight="1" x14ac:dyDescent="0.2">
      <c r="A31" s="293"/>
      <c r="B31" s="295"/>
      <c r="C31" s="165">
        <v>6</v>
      </c>
      <c r="D31" s="227" t="s">
        <v>20</v>
      </c>
      <c r="E31" s="227" t="s">
        <v>19</v>
      </c>
      <c r="F31" s="227">
        <v>1</v>
      </c>
      <c r="G31" s="245">
        <v>2</v>
      </c>
      <c r="H31" s="227">
        <v>1</v>
      </c>
      <c r="I31" s="227">
        <f t="shared" si="3"/>
        <v>-1</v>
      </c>
      <c r="J31" s="227">
        <f t="shared" si="5"/>
        <v>50</v>
      </c>
      <c r="K31" s="166">
        <f t="shared" si="4"/>
        <v>100</v>
      </c>
      <c r="L31" s="163"/>
      <c r="M31" s="157"/>
      <c r="N31" s="40">
        <v>0.5</v>
      </c>
    </row>
    <row r="32" spans="1:14" ht="34.5" customHeight="1" x14ac:dyDescent="0.2">
      <c r="A32" s="293"/>
      <c r="B32" s="295"/>
      <c r="C32" s="165">
        <v>7</v>
      </c>
      <c r="D32" s="124" t="s">
        <v>21</v>
      </c>
      <c r="E32" s="124" t="s">
        <v>170</v>
      </c>
      <c r="F32" s="234">
        <v>5.6</v>
      </c>
      <c r="G32" s="245">
        <v>0.25</v>
      </c>
      <c r="H32" s="234">
        <v>1.23</v>
      </c>
      <c r="I32" s="124">
        <f t="shared" si="3"/>
        <v>0.98</v>
      </c>
      <c r="J32" s="241">
        <f>G32/H32*100</f>
        <v>20.325203252032519</v>
      </c>
      <c r="K32" s="166">
        <f t="shared" si="4"/>
        <v>21.964285714285715</v>
      </c>
      <c r="L32" s="163"/>
      <c r="M32" s="164"/>
      <c r="N32">
        <v>0.2</v>
      </c>
    </row>
    <row r="33" spans="1:14" ht="60.75" customHeight="1" x14ac:dyDescent="0.2">
      <c r="A33" s="293"/>
      <c r="B33" s="295"/>
      <c r="C33" s="233">
        <v>8</v>
      </c>
      <c r="D33" s="234" t="s">
        <v>22</v>
      </c>
      <c r="E33" s="234" t="s">
        <v>170</v>
      </c>
      <c r="F33" s="234">
        <v>84</v>
      </c>
      <c r="G33" s="234">
        <v>72</v>
      </c>
      <c r="H33" s="234">
        <v>42.5</v>
      </c>
      <c r="I33" s="234">
        <f t="shared" si="3"/>
        <v>-29.5</v>
      </c>
      <c r="J33" s="235">
        <f>H33/G33*100</f>
        <v>59.027777777777779</v>
      </c>
      <c r="K33" s="235">
        <f>H33/F33*100</f>
        <v>50.595238095238095</v>
      </c>
      <c r="L33" s="236"/>
      <c r="M33" s="237" t="s">
        <v>403</v>
      </c>
      <c r="N33">
        <v>0.6</v>
      </c>
    </row>
    <row r="34" spans="1:14" ht="24.75" customHeight="1" x14ac:dyDescent="0.2">
      <c r="A34" s="293"/>
      <c r="B34" s="295"/>
      <c r="C34" s="165">
        <v>9</v>
      </c>
      <c r="D34" s="234" t="s">
        <v>23</v>
      </c>
      <c r="E34" s="234" t="s">
        <v>170</v>
      </c>
      <c r="F34" s="234">
        <v>39.299999999999997</v>
      </c>
      <c r="G34" s="234">
        <v>100</v>
      </c>
      <c r="H34" s="234">
        <v>32.6</v>
      </c>
      <c r="I34" s="234">
        <f>H34-G34</f>
        <v>-67.400000000000006</v>
      </c>
      <c r="J34" s="234">
        <f t="shared" si="5"/>
        <v>32.6</v>
      </c>
      <c r="K34" s="235">
        <f t="shared" si="4"/>
        <v>82.951653944020364</v>
      </c>
      <c r="L34" s="236"/>
      <c r="M34" s="237" t="s">
        <v>338</v>
      </c>
      <c r="N34">
        <v>0.3</v>
      </c>
    </row>
    <row r="35" spans="1:14" ht="12.75" customHeight="1" x14ac:dyDescent="0.2">
      <c r="A35" s="274" t="s">
        <v>176</v>
      </c>
      <c r="B35" s="274" t="s">
        <v>168</v>
      </c>
      <c r="C35" s="268" t="s">
        <v>180</v>
      </c>
      <c r="D35" s="269"/>
      <c r="E35" s="269"/>
      <c r="F35" s="269"/>
      <c r="G35" s="269"/>
      <c r="H35" s="269"/>
      <c r="I35" s="269"/>
      <c r="J35" s="269"/>
      <c r="K35" s="270"/>
      <c r="L35" s="149"/>
      <c r="M35" s="164"/>
      <c r="N35" s="116">
        <f>(N36+N37+N38+N39+N40)/5</f>
        <v>1</v>
      </c>
    </row>
    <row r="36" spans="1:14" ht="156" x14ac:dyDescent="0.2">
      <c r="A36" s="275"/>
      <c r="B36" s="275"/>
      <c r="C36" s="168">
        <v>1</v>
      </c>
      <c r="D36" s="157" t="s">
        <v>290</v>
      </c>
      <c r="E36" s="168" t="s">
        <v>171</v>
      </c>
      <c r="F36" s="169">
        <v>112</v>
      </c>
      <c r="G36" s="169">
        <v>2</v>
      </c>
      <c r="H36" s="169">
        <v>102</v>
      </c>
      <c r="I36" s="169">
        <f>H36-G36</f>
        <v>100</v>
      </c>
      <c r="J36" s="169">
        <f>H36/G36*100</f>
        <v>5100</v>
      </c>
      <c r="K36" s="169">
        <f>H36/F36*100</f>
        <v>91.071428571428569</v>
      </c>
      <c r="L36" s="149"/>
      <c r="M36" s="157" t="s">
        <v>404</v>
      </c>
      <c r="N36">
        <v>1</v>
      </c>
    </row>
    <row r="37" spans="1:14" ht="156" x14ac:dyDescent="0.2">
      <c r="A37" s="275"/>
      <c r="B37" s="275"/>
      <c r="C37" s="168">
        <v>2</v>
      </c>
      <c r="D37" s="157" t="s">
        <v>376</v>
      </c>
      <c r="E37" s="168" t="s">
        <v>171</v>
      </c>
      <c r="F37" s="169">
        <v>84</v>
      </c>
      <c r="G37" s="169">
        <v>20</v>
      </c>
      <c r="H37" s="169">
        <v>52</v>
      </c>
      <c r="I37" s="169">
        <f>H37-G37</f>
        <v>32</v>
      </c>
      <c r="J37" s="169">
        <f>H37/G37*100</f>
        <v>260</v>
      </c>
      <c r="K37" s="169">
        <f t="shared" si="4"/>
        <v>61.904761904761905</v>
      </c>
      <c r="L37" s="149"/>
      <c r="M37" s="157" t="s">
        <v>405</v>
      </c>
      <c r="N37">
        <v>1</v>
      </c>
    </row>
    <row r="38" spans="1:14" ht="72.75" thickBot="1" x14ac:dyDescent="0.25">
      <c r="A38" s="275"/>
      <c r="B38" s="275"/>
      <c r="C38" s="168">
        <v>3</v>
      </c>
      <c r="D38" s="157" t="s">
        <v>375</v>
      </c>
      <c r="E38" s="168" t="s">
        <v>171</v>
      </c>
      <c r="F38" s="169">
        <v>12</v>
      </c>
      <c r="G38" s="169">
        <v>12</v>
      </c>
      <c r="H38" s="169">
        <v>32</v>
      </c>
      <c r="I38" s="169">
        <f>H38-G38</f>
        <v>20</v>
      </c>
      <c r="J38" s="169">
        <f>H38/G38*100</f>
        <v>266.66666666666663</v>
      </c>
      <c r="K38" s="169">
        <f t="shared" si="4"/>
        <v>266.66666666666663</v>
      </c>
      <c r="L38" s="149"/>
      <c r="M38" s="167"/>
      <c r="N38">
        <v>1</v>
      </c>
    </row>
    <row r="39" spans="1:14" ht="90.75" thickBot="1" x14ac:dyDescent="0.25">
      <c r="A39" s="275"/>
      <c r="B39" s="275"/>
      <c r="C39" s="168">
        <v>4</v>
      </c>
      <c r="D39" s="157" t="s">
        <v>291</v>
      </c>
      <c r="E39" s="168" t="s">
        <v>292</v>
      </c>
      <c r="F39" s="170">
        <v>1479</v>
      </c>
      <c r="G39" s="170">
        <v>1147</v>
      </c>
      <c r="H39" s="170">
        <v>1600</v>
      </c>
      <c r="I39" s="169">
        <f>H39-G39</f>
        <v>453</v>
      </c>
      <c r="J39" s="169">
        <f>H39/G39*100</f>
        <v>139.49433304272014</v>
      </c>
      <c r="K39" s="169">
        <f t="shared" si="4"/>
        <v>108.18120351588911</v>
      </c>
      <c r="L39" s="149"/>
      <c r="M39" s="171" t="s">
        <v>352</v>
      </c>
      <c r="N39">
        <v>1</v>
      </c>
    </row>
    <row r="40" spans="1:14" ht="327" thickBot="1" x14ac:dyDescent="0.25">
      <c r="A40" s="275"/>
      <c r="B40" s="275"/>
      <c r="C40" s="168">
        <v>5</v>
      </c>
      <c r="D40" s="157" t="s">
        <v>374</v>
      </c>
      <c r="E40" s="168" t="s">
        <v>171</v>
      </c>
      <c r="F40" s="169">
        <v>6187</v>
      </c>
      <c r="G40" s="169">
        <v>19480</v>
      </c>
      <c r="H40" s="169">
        <v>10072</v>
      </c>
      <c r="I40" s="169">
        <f>H40-G40</f>
        <v>-9408</v>
      </c>
      <c r="J40" s="169">
        <f>H40/G40*100</f>
        <v>51.704312114989733</v>
      </c>
      <c r="K40" s="169">
        <v>350</v>
      </c>
      <c r="L40" s="149"/>
      <c r="M40" s="172" t="s">
        <v>353</v>
      </c>
      <c r="N40">
        <v>1</v>
      </c>
    </row>
    <row r="41" spans="1:14" s="15" customFormat="1" ht="12.75" customHeight="1" x14ac:dyDescent="0.2">
      <c r="A41" s="173"/>
      <c r="B41" s="173"/>
      <c r="C41" s="268"/>
      <c r="D41" s="269"/>
      <c r="E41" s="269"/>
      <c r="F41" s="269"/>
      <c r="G41" s="269"/>
      <c r="H41" s="269"/>
      <c r="I41" s="269"/>
      <c r="J41" s="269"/>
      <c r="K41" s="270"/>
      <c r="L41" s="174"/>
      <c r="M41" s="175"/>
    </row>
    <row r="42" spans="1:14" x14ac:dyDescent="0.2">
      <c r="A42" s="12"/>
      <c r="B42" s="12"/>
      <c r="C42" s="12"/>
      <c r="D42" s="12"/>
      <c r="E42" s="12"/>
      <c r="F42" s="13"/>
      <c r="G42" s="71"/>
      <c r="H42" s="13"/>
      <c r="I42" s="13"/>
      <c r="J42" s="13"/>
      <c r="K42" s="13"/>
    </row>
    <row r="43" spans="1:14" x14ac:dyDescent="0.2">
      <c r="A43" s="12"/>
      <c r="B43" s="12"/>
      <c r="C43" s="12"/>
      <c r="D43" s="12"/>
      <c r="E43" s="12"/>
      <c r="F43" s="13"/>
      <c r="G43" s="71"/>
      <c r="H43" s="13"/>
      <c r="I43" s="13"/>
      <c r="J43" s="13"/>
      <c r="K43" s="13"/>
    </row>
    <row r="44" spans="1:14" x14ac:dyDescent="0.2">
      <c r="A44" s="12"/>
      <c r="B44" s="12"/>
      <c r="C44" s="12"/>
      <c r="D44" s="12"/>
      <c r="E44" s="12"/>
      <c r="F44" s="13"/>
      <c r="G44" s="71"/>
      <c r="H44" s="13"/>
      <c r="I44" s="13"/>
      <c r="J44" s="13"/>
      <c r="K44" s="13"/>
    </row>
    <row r="45" spans="1:14" x14ac:dyDescent="0.2">
      <c r="A45" s="12"/>
      <c r="B45" s="12"/>
      <c r="C45" s="12"/>
      <c r="D45" s="12"/>
      <c r="E45" s="12"/>
      <c r="F45" s="13"/>
      <c r="G45" s="71"/>
      <c r="H45" s="13"/>
      <c r="I45" s="13"/>
      <c r="J45" s="13"/>
      <c r="K45" s="13"/>
    </row>
    <row r="46" spans="1:14" x14ac:dyDescent="0.2">
      <c r="A46" s="12"/>
      <c r="B46" s="12"/>
      <c r="C46" s="12"/>
      <c r="D46" s="12"/>
      <c r="E46" s="12"/>
      <c r="F46" s="13"/>
      <c r="G46" s="71"/>
      <c r="H46" s="13"/>
      <c r="I46" s="13"/>
      <c r="J46" s="13"/>
      <c r="K46" s="13"/>
    </row>
    <row r="47" spans="1:14" x14ac:dyDescent="0.2">
      <c r="A47" s="12"/>
      <c r="B47" s="12"/>
      <c r="C47" s="12"/>
      <c r="D47" s="12"/>
      <c r="E47" s="12"/>
      <c r="F47" s="13"/>
      <c r="G47" s="71"/>
      <c r="H47" s="13"/>
      <c r="I47" s="13"/>
      <c r="J47" s="13"/>
      <c r="K47" s="13"/>
    </row>
    <row r="48" spans="1:14" x14ac:dyDescent="0.2">
      <c r="A48" s="12"/>
      <c r="B48" s="12"/>
      <c r="C48" s="12"/>
      <c r="D48" s="12"/>
      <c r="E48" s="12"/>
      <c r="F48" s="13"/>
      <c r="G48" s="71"/>
      <c r="H48" s="13"/>
      <c r="I48" s="13"/>
      <c r="J48" s="13"/>
      <c r="K48" s="13"/>
    </row>
    <row r="49" spans="1:11" x14ac:dyDescent="0.2">
      <c r="A49" s="13"/>
      <c r="B49" s="13"/>
      <c r="C49" s="13"/>
      <c r="D49" s="13"/>
      <c r="E49" s="13"/>
      <c r="F49" s="13"/>
      <c r="G49" s="71"/>
      <c r="H49" s="13"/>
      <c r="I49" s="13"/>
      <c r="J49" s="13"/>
      <c r="K49" s="13"/>
    </row>
    <row r="50" spans="1:11" x14ac:dyDescent="0.2">
      <c r="A50" s="13"/>
      <c r="B50" s="13"/>
      <c r="C50" s="13"/>
      <c r="D50" s="13"/>
      <c r="E50" s="13"/>
      <c r="F50" s="13"/>
      <c r="G50" s="71"/>
      <c r="H50" s="13"/>
      <c r="I50" s="13"/>
      <c r="J50" s="13"/>
      <c r="K50" s="13"/>
    </row>
    <row r="51" spans="1:11" x14ac:dyDescent="0.2">
      <c r="A51" s="13"/>
      <c r="B51" s="13"/>
      <c r="C51" s="13"/>
      <c r="D51" s="13"/>
      <c r="E51" s="13"/>
      <c r="F51" s="13"/>
      <c r="G51" s="71"/>
      <c r="H51" s="13"/>
      <c r="I51" s="13"/>
      <c r="J51" s="13"/>
      <c r="K51" s="13"/>
    </row>
    <row r="52" spans="1:11" x14ac:dyDescent="0.2">
      <c r="A52" s="13"/>
      <c r="B52" s="13"/>
      <c r="C52" s="13"/>
      <c r="D52" s="13"/>
      <c r="E52" s="13"/>
      <c r="F52" s="13"/>
      <c r="G52" s="71"/>
      <c r="H52" s="13"/>
      <c r="I52" s="13"/>
      <c r="J52" s="13"/>
      <c r="K52" s="13"/>
    </row>
    <row r="53" spans="1:11" x14ac:dyDescent="0.2">
      <c r="A53" s="13"/>
      <c r="B53" s="13"/>
      <c r="C53" s="13"/>
      <c r="D53" s="13"/>
      <c r="E53" s="13"/>
      <c r="F53" s="13"/>
      <c r="G53" s="71"/>
      <c r="H53" s="13"/>
      <c r="I53" s="13"/>
      <c r="J53" s="13"/>
      <c r="K53" s="13"/>
    </row>
    <row r="54" spans="1:11" x14ac:dyDescent="0.2">
      <c r="A54" s="13"/>
      <c r="B54" s="13"/>
      <c r="C54" s="13"/>
      <c r="D54" s="13"/>
      <c r="E54" s="13"/>
      <c r="F54" s="13"/>
      <c r="G54" s="71"/>
      <c r="H54" s="13"/>
      <c r="I54" s="13"/>
      <c r="J54" s="13"/>
      <c r="K54" s="13"/>
    </row>
    <row r="55" spans="1:11" x14ac:dyDescent="0.2">
      <c r="A55" s="13"/>
      <c r="B55" s="13"/>
      <c r="C55" s="13"/>
      <c r="D55" s="13"/>
      <c r="E55" s="13"/>
      <c r="F55" s="13"/>
      <c r="G55" s="71"/>
      <c r="H55" s="13"/>
      <c r="I55" s="13"/>
      <c r="J55" s="13"/>
      <c r="K55" s="13"/>
    </row>
    <row r="56" spans="1:11" x14ac:dyDescent="0.2">
      <c r="A56" s="13"/>
      <c r="B56" s="13"/>
      <c r="C56" s="13"/>
      <c r="D56" s="13"/>
      <c r="E56" s="13"/>
      <c r="F56" s="13"/>
      <c r="G56" s="71"/>
      <c r="H56" s="13"/>
      <c r="I56" s="13"/>
      <c r="J56" s="13"/>
      <c r="K56" s="13"/>
    </row>
    <row r="57" spans="1:11" x14ac:dyDescent="0.2">
      <c r="A57" s="13"/>
      <c r="B57" s="13"/>
      <c r="C57" s="13"/>
      <c r="D57" s="13"/>
      <c r="E57" s="13"/>
      <c r="F57" s="13"/>
      <c r="G57" s="71"/>
      <c r="H57" s="13"/>
      <c r="I57" s="13"/>
      <c r="J57" s="13"/>
      <c r="K57" s="13"/>
    </row>
    <row r="58" spans="1:11" x14ac:dyDescent="0.2">
      <c r="A58" s="14"/>
      <c r="B58" s="14"/>
      <c r="C58" s="14"/>
      <c r="D58" s="14"/>
      <c r="E58" s="14"/>
      <c r="F58" s="14"/>
      <c r="G58" s="72"/>
      <c r="H58" s="14"/>
      <c r="I58" s="14"/>
      <c r="J58" s="14"/>
      <c r="K58" s="14"/>
    </row>
    <row r="59" spans="1:11" x14ac:dyDescent="0.2">
      <c r="A59" s="14"/>
      <c r="B59" s="14"/>
      <c r="C59" s="14"/>
      <c r="D59" s="14"/>
      <c r="E59" s="14"/>
      <c r="F59" s="14"/>
      <c r="G59" s="72"/>
      <c r="H59" s="14"/>
      <c r="I59" s="14"/>
      <c r="J59" s="14"/>
      <c r="K59" s="14"/>
    </row>
    <row r="60" spans="1:11" x14ac:dyDescent="0.2">
      <c r="A60" s="14"/>
      <c r="B60" s="14"/>
      <c r="C60" s="14"/>
      <c r="D60" s="14"/>
      <c r="E60" s="14"/>
      <c r="F60" s="14"/>
      <c r="G60" s="72"/>
      <c r="H60" s="14"/>
      <c r="I60" s="14"/>
      <c r="J60" s="14"/>
      <c r="K60" s="14"/>
    </row>
    <row r="61" spans="1:11" x14ac:dyDescent="0.2">
      <c r="A61" s="14"/>
      <c r="B61" s="14"/>
      <c r="C61" s="14"/>
      <c r="D61" s="14"/>
      <c r="E61" s="14"/>
      <c r="F61" s="14"/>
      <c r="G61" s="72"/>
      <c r="H61" s="14"/>
      <c r="I61" s="14"/>
      <c r="J61" s="14"/>
      <c r="K61" s="14"/>
    </row>
    <row r="62" spans="1:11" x14ac:dyDescent="0.2">
      <c r="A62" s="14"/>
      <c r="B62" s="14"/>
      <c r="C62" s="14"/>
      <c r="D62" s="14"/>
      <c r="E62" s="14"/>
      <c r="F62" s="14"/>
      <c r="G62" s="72"/>
      <c r="H62" s="14"/>
      <c r="I62" s="14"/>
      <c r="J62" s="14"/>
      <c r="K62" s="14"/>
    </row>
    <row r="63" spans="1:11" x14ac:dyDescent="0.2">
      <c r="A63" s="14"/>
      <c r="B63" s="14"/>
      <c r="C63" s="14"/>
      <c r="D63" s="14"/>
      <c r="E63" s="14"/>
      <c r="F63" s="14"/>
      <c r="G63" s="72"/>
      <c r="H63" s="14"/>
      <c r="I63" s="14"/>
      <c r="J63" s="14"/>
      <c r="K63" s="14"/>
    </row>
    <row r="64" spans="1:11" x14ac:dyDescent="0.2">
      <c r="A64" s="14"/>
      <c r="B64" s="14"/>
      <c r="C64" s="14"/>
      <c r="D64" s="14"/>
      <c r="E64" s="14"/>
      <c r="F64" s="14"/>
      <c r="G64" s="72"/>
      <c r="H64" s="14"/>
      <c r="I64" s="14"/>
      <c r="J64" s="14"/>
      <c r="K64" s="14"/>
    </row>
    <row r="65" spans="1:11" x14ac:dyDescent="0.2">
      <c r="A65" s="14"/>
      <c r="B65" s="14"/>
      <c r="C65" s="14"/>
      <c r="D65" s="14"/>
      <c r="E65" s="14"/>
      <c r="F65" s="14"/>
      <c r="G65" s="72"/>
      <c r="H65" s="14"/>
      <c r="I65" s="14"/>
      <c r="J65" s="14"/>
      <c r="K65" s="14"/>
    </row>
    <row r="66" spans="1:11" x14ac:dyDescent="0.2">
      <c r="A66" s="14"/>
      <c r="B66" s="14"/>
      <c r="C66" s="14"/>
      <c r="D66" s="14"/>
      <c r="E66" s="14"/>
      <c r="F66" s="14"/>
      <c r="G66" s="72"/>
      <c r="H66" s="14"/>
      <c r="I66" s="14"/>
      <c r="J66" s="14"/>
      <c r="K66" s="14"/>
    </row>
    <row r="67" spans="1:11" x14ac:dyDescent="0.2">
      <c r="A67" s="14"/>
      <c r="B67" s="14"/>
      <c r="C67" s="14"/>
      <c r="D67" s="14"/>
      <c r="E67" s="14"/>
      <c r="F67" s="14"/>
      <c r="G67" s="72"/>
      <c r="H67" s="14"/>
      <c r="I67" s="14"/>
      <c r="J67" s="14"/>
      <c r="K67" s="14"/>
    </row>
  </sheetData>
  <mergeCells count="33">
    <mergeCell ref="M5:M7"/>
    <mergeCell ref="M26:M27"/>
    <mergeCell ref="A24:A34"/>
    <mergeCell ref="B24:B34"/>
    <mergeCell ref="C26:C27"/>
    <mergeCell ref="C24:K24"/>
    <mergeCell ref="C8:M8"/>
    <mergeCell ref="C9:M9"/>
    <mergeCell ref="J5:J7"/>
    <mergeCell ref="K5:K7"/>
    <mergeCell ref="I1:L1"/>
    <mergeCell ref="A5:B6"/>
    <mergeCell ref="C5:C7"/>
    <mergeCell ref="D5:D7"/>
    <mergeCell ref="E5:E7"/>
    <mergeCell ref="A2:K2"/>
    <mergeCell ref="A3:K3"/>
    <mergeCell ref="F5:H5"/>
    <mergeCell ref="I5:I7"/>
    <mergeCell ref="C41:K41"/>
    <mergeCell ref="C35:K35"/>
    <mergeCell ref="A10:A23"/>
    <mergeCell ref="B10:B23"/>
    <mergeCell ref="A35:A40"/>
    <mergeCell ref="B35:B40"/>
    <mergeCell ref="D26:D27"/>
    <mergeCell ref="H26:H27"/>
    <mergeCell ref="I26:I27"/>
    <mergeCell ref="J26:J27"/>
    <mergeCell ref="E26:E27"/>
    <mergeCell ref="F26:F27"/>
    <mergeCell ref="G26:G27"/>
    <mergeCell ref="K26:K27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topLeftCell="A135" zoomScale="120" zoomScaleNormal="120" workbookViewId="0">
      <selection activeCell="K133" sqref="K133"/>
    </sheetView>
  </sheetViews>
  <sheetFormatPr defaultRowHeight="12.75" x14ac:dyDescent="0.2"/>
  <cols>
    <col min="1" max="1" width="3.5703125" customWidth="1"/>
    <col min="2" max="2" width="3.7109375" customWidth="1"/>
    <col min="3" max="3" width="3.85546875" customWidth="1"/>
    <col min="4" max="4" width="3.140625" customWidth="1"/>
    <col min="5" max="5" width="33.42578125" customWidth="1"/>
    <col min="6" max="6" width="17.5703125" customWidth="1"/>
    <col min="7" max="7" width="7.5703125" customWidth="1"/>
    <col min="8" max="8" width="20.28515625" customWidth="1"/>
    <col min="9" max="9" width="26.7109375" customWidth="1"/>
    <col min="10" max="10" width="11.28515625" customWidth="1"/>
    <col min="11" max="11" width="9.140625" style="118" customWidth="1"/>
  </cols>
  <sheetData>
    <row r="1" spans="1:11" ht="26.45" customHeight="1" x14ac:dyDescent="0.2">
      <c r="A1" s="127"/>
      <c r="B1" s="127"/>
      <c r="C1" s="127"/>
      <c r="D1" s="127"/>
      <c r="E1" s="127"/>
      <c r="F1" s="127"/>
      <c r="G1" s="127"/>
      <c r="H1" s="332" t="s">
        <v>181</v>
      </c>
      <c r="I1" s="332"/>
      <c r="J1" s="127"/>
    </row>
    <row r="2" spans="1:11" ht="26.45" customHeight="1" x14ac:dyDescent="0.2">
      <c r="A2" s="127"/>
      <c r="B2" s="127"/>
      <c r="C2" s="127"/>
      <c r="D2" s="127"/>
      <c r="E2" s="337" t="s">
        <v>384</v>
      </c>
      <c r="F2" s="337"/>
      <c r="G2" s="337"/>
      <c r="H2" s="253"/>
      <c r="I2" s="253"/>
      <c r="J2" s="127"/>
    </row>
    <row r="3" spans="1:11" x14ac:dyDescent="0.2">
      <c r="A3" s="333" t="s">
        <v>126</v>
      </c>
      <c r="B3" s="333"/>
      <c r="C3" s="333"/>
      <c r="D3" s="333"/>
      <c r="E3" s="333"/>
      <c r="F3" s="333"/>
      <c r="G3" s="333"/>
      <c r="H3" s="333"/>
      <c r="I3" s="333"/>
      <c r="J3" s="127"/>
    </row>
    <row r="4" spans="1:11" ht="44.45" customHeight="1" x14ac:dyDescent="0.2">
      <c r="A4" s="334" t="s">
        <v>112</v>
      </c>
      <c r="B4" s="335"/>
      <c r="C4" s="335"/>
      <c r="D4" s="336"/>
      <c r="E4" s="322" t="s">
        <v>128</v>
      </c>
      <c r="F4" s="322" t="s">
        <v>129</v>
      </c>
      <c r="G4" s="322" t="s">
        <v>120</v>
      </c>
      <c r="H4" s="322" t="s">
        <v>121</v>
      </c>
      <c r="I4" s="322" t="s">
        <v>322</v>
      </c>
      <c r="J4" s="314" t="s">
        <v>323</v>
      </c>
    </row>
    <row r="5" spans="1:11" ht="30.75" customHeight="1" x14ac:dyDescent="0.2">
      <c r="A5" s="252" t="s">
        <v>127</v>
      </c>
      <c r="B5" s="252" t="s">
        <v>118</v>
      </c>
      <c r="C5" s="252" t="s">
        <v>122</v>
      </c>
      <c r="D5" s="252" t="s">
        <v>123</v>
      </c>
      <c r="E5" s="323"/>
      <c r="F5" s="323"/>
      <c r="G5" s="323"/>
      <c r="H5" s="323"/>
      <c r="I5" s="323"/>
      <c r="J5" s="315"/>
    </row>
    <row r="6" spans="1:11" ht="12.75" customHeight="1" x14ac:dyDescent="0.2">
      <c r="A6" s="128" t="s">
        <v>176</v>
      </c>
      <c r="B6" s="252"/>
      <c r="C6" s="252"/>
      <c r="D6" s="252"/>
      <c r="E6" s="129" t="s">
        <v>177</v>
      </c>
      <c r="F6" s="130" t="s">
        <v>189</v>
      </c>
      <c r="G6" s="130"/>
      <c r="H6" s="131"/>
      <c r="I6" s="131"/>
      <c r="J6" s="132"/>
      <c r="K6" s="119">
        <f>(K7+K44+K133)/3</f>
        <v>0.90211640211640221</v>
      </c>
    </row>
    <row r="7" spans="1:11" ht="189" customHeight="1" x14ac:dyDescent="0.2">
      <c r="A7" s="133" t="s">
        <v>176</v>
      </c>
      <c r="B7" s="133" t="s">
        <v>167</v>
      </c>
      <c r="C7" s="133"/>
      <c r="D7" s="133"/>
      <c r="E7" s="255" t="s">
        <v>202</v>
      </c>
      <c r="F7" s="134" t="s">
        <v>190</v>
      </c>
      <c r="G7" s="134" t="s">
        <v>333</v>
      </c>
      <c r="H7" s="257" t="s">
        <v>282</v>
      </c>
      <c r="I7" s="266"/>
      <c r="J7" s="136"/>
      <c r="K7" s="120">
        <f>(SUM(K8:K43))/36</f>
        <v>0.86111111111111116</v>
      </c>
    </row>
    <row r="8" spans="1:11" ht="185.25" customHeight="1" x14ac:dyDescent="0.2">
      <c r="A8" s="133" t="s">
        <v>176</v>
      </c>
      <c r="B8" s="133" t="s">
        <v>167</v>
      </c>
      <c r="C8" s="254" t="s">
        <v>124</v>
      </c>
      <c r="D8" s="254"/>
      <c r="E8" s="257" t="s">
        <v>283</v>
      </c>
      <c r="F8" s="257" t="s">
        <v>190</v>
      </c>
      <c r="G8" s="134" t="s">
        <v>333</v>
      </c>
      <c r="H8" s="257" t="s">
        <v>282</v>
      </c>
      <c r="I8" s="135" t="s">
        <v>370</v>
      </c>
      <c r="J8" s="132"/>
    </row>
    <row r="9" spans="1:11" s="30" customFormat="1" ht="88.5" customHeight="1" x14ac:dyDescent="0.2">
      <c r="A9" s="133" t="s">
        <v>176</v>
      </c>
      <c r="B9" s="133" t="s">
        <v>167</v>
      </c>
      <c r="C9" s="254" t="s">
        <v>124</v>
      </c>
      <c r="D9" s="254" t="s">
        <v>167</v>
      </c>
      <c r="E9" s="257" t="s">
        <v>203</v>
      </c>
      <c r="F9" s="257" t="s">
        <v>204</v>
      </c>
      <c r="G9" s="257" t="s">
        <v>333</v>
      </c>
      <c r="H9" s="257" t="s">
        <v>205</v>
      </c>
      <c r="I9" s="266" t="s">
        <v>415</v>
      </c>
      <c r="J9" s="137"/>
      <c r="K9" s="121">
        <v>1</v>
      </c>
    </row>
    <row r="10" spans="1:11" s="30" customFormat="1" ht="126" x14ac:dyDescent="0.2">
      <c r="A10" s="138">
        <v>6</v>
      </c>
      <c r="B10" s="251">
        <v>1</v>
      </c>
      <c r="C10" s="251">
        <v>1</v>
      </c>
      <c r="D10" s="251">
        <v>2</v>
      </c>
      <c r="E10" s="257" t="s">
        <v>206</v>
      </c>
      <c r="F10" s="257" t="s">
        <v>207</v>
      </c>
      <c r="G10" s="257" t="s">
        <v>333</v>
      </c>
      <c r="H10" s="257" t="s">
        <v>208</v>
      </c>
      <c r="I10" s="148" t="s">
        <v>452</v>
      </c>
      <c r="J10" s="137"/>
      <c r="K10" s="121">
        <v>1</v>
      </c>
    </row>
    <row r="11" spans="1:11" s="30" customFormat="1" ht="147" x14ac:dyDescent="0.2">
      <c r="A11" s="251">
        <v>6</v>
      </c>
      <c r="B11" s="251">
        <v>1</v>
      </c>
      <c r="C11" s="251">
        <v>1</v>
      </c>
      <c r="D11" s="251">
        <v>3</v>
      </c>
      <c r="E11" s="257" t="s">
        <v>209</v>
      </c>
      <c r="F11" s="257" t="s">
        <v>210</v>
      </c>
      <c r="G11" s="134" t="s">
        <v>333</v>
      </c>
      <c r="H11" s="134" t="s">
        <v>205</v>
      </c>
      <c r="I11" s="148" t="s">
        <v>416</v>
      </c>
      <c r="J11" s="137"/>
      <c r="K11" s="121">
        <v>1</v>
      </c>
    </row>
    <row r="12" spans="1:11" s="30" customFormat="1" ht="115.5" x14ac:dyDescent="0.2">
      <c r="A12" s="259">
        <v>6</v>
      </c>
      <c r="B12" s="259"/>
      <c r="C12" s="259"/>
      <c r="D12" s="259"/>
      <c r="E12" s="139" t="s">
        <v>211</v>
      </c>
      <c r="F12" s="139" t="s">
        <v>204</v>
      </c>
      <c r="G12" s="134" t="s">
        <v>333</v>
      </c>
      <c r="H12" s="139" t="s">
        <v>212</v>
      </c>
      <c r="I12" s="262" t="s">
        <v>394</v>
      </c>
      <c r="J12" s="137"/>
      <c r="K12" s="121">
        <v>1</v>
      </c>
    </row>
    <row r="13" spans="1:11" s="30" customFormat="1" ht="147" x14ac:dyDescent="0.2">
      <c r="A13" s="251">
        <v>6</v>
      </c>
      <c r="B13" s="251"/>
      <c r="C13" s="251"/>
      <c r="D13" s="260"/>
      <c r="E13" s="257" t="s">
        <v>213</v>
      </c>
      <c r="F13" s="257" t="s">
        <v>214</v>
      </c>
      <c r="G13" s="134" t="s">
        <v>333</v>
      </c>
      <c r="H13" s="257" t="s">
        <v>215</v>
      </c>
      <c r="I13" s="135" t="s">
        <v>453</v>
      </c>
      <c r="J13" s="137"/>
      <c r="K13" s="121">
        <v>1</v>
      </c>
    </row>
    <row r="14" spans="1:11" s="30" customFormat="1" ht="68.25" customHeight="1" x14ac:dyDescent="0.2">
      <c r="A14" s="140" t="s">
        <v>176</v>
      </c>
      <c r="B14" s="140" t="s">
        <v>167</v>
      </c>
      <c r="C14" s="140" t="s">
        <v>124</v>
      </c>
      <c r="D14" s="141" t="s">
        <v>166</v>
      </c>
      <c r="E14" s="257" t="s">
        <v>216</v>
      </c>
      <c r="F14" s="257" t="s">
        <v>204</v>
      </c>
      <c r="G14" s="134" t="s">
        <v>333</v>
      </c>
      <c r="H14" s="257" t="s">
        <v>217</v>
      </c>
      <c r="I14" s="266" t="s">
        <v>454</v>
      </c>
      <c r="J14" s="137"/>
      <c r="K14" s="121">
        <v>1</v>
      </c>
    </row>
    <row r="15" spans="1:11" s="30" customFormat="1" ht="94.5" x14ac:dyDescent="0.2">
      <c r="A15" s="142"/>
      <c r="B15" s="142"/>
      <c r="C15" s="142"/>
      <c r="D15" s="142"/>
      <c r="E15" s="257" t="s">
        <v>218</v>
      </c>
      <c r="F15" s="257" t="s">
        <v>219</v>
      </c>
      <c r="G15" s="134" t="s">
        <v>333</v>
      </c>
      <c r="H15" s="257" t="s">
        <v>220</v>
      </c>
      <c r="I15" s="261" t="s">
        <v>417</v>
      </c>
      <c r="J15" s="137"/>
      <c r="K15" s="121">
        <v>1</v>
      </c>
    </row>
    <row r="16" spans="1:11" s="30" customFormat="1" ht="118.5" customHeight="1" x14ac:dyDescent="0.2">
      <c r="A16" s="254"/>
      <c r="B16" s="254"/>
      <c r="C16" s="254"/>
      <c r="D16" s="254"/>
      <c r="E16" s="257" t="s">
        <v>221</v>
      </c>
      <c r="F16" s="257" t="s">
        <v>214</v>
      </c>
      <c r="G16" s="134" t="s">
        <v>333</v>
      </c>
      <c r="H16" s="134" t="s">
        <v>222</v>
      </c>
      <c r="I16" s="143" t="s">
        <v>418</v>
      </c>
      <c r="J16" s="137"/>
      <c r="K16" s="121">
        <v>1</v>
      </c>
    </row>
    <row r="17" spans="1:11" s="30" customFormat="1" ht="136.5" customHeight="1" x14ac:dyDescent="0.2">
      <c r="A17" s="254"/>
      <c r="B17" s="254"/>
      <c r="C17" s="254"/>
      <c r="D17" s="254"/>
      <c r="E17" s="257" t="s">
        <v>223</v>
      </c>
      <c r="F17" s="257" t="s">
        <v>214</v>
      </c>
      <c r="G17" s="134" t="s">
        <v>333</v>
      </c>
      <c r="H17" s="257" t="s">
        <v>224</v>
      </c>
      <c r="I17" s="266" t="s">
        <v>419</v>
      </c>
      <c r="J17" s="136" t="s">
        <v>354</v>
      </c>
      <c r="K17" s="121">
        <v>1</v>
      </c>
    </row>
    <row r="18" spans="1:11" s="30" customFormat="1" ht="69.75" customHeight="1" x14ac:dyDescent="0.2">
      <c r="A18" s="254"/>
      <c r="B18" s="254"/>
      <c r="C18" s="254"/>
      <c r="D18" s="254"/>
      <c r="E18" s="257" t="s">
        <v>225</v>
      </c>
      <c r="F18" s="257" t="s">
        <v>214</v>
      </c>
      <c r="G18" s="134" t="s">
        <v>333</v>
      </c>
      <c r="H18" s="257" t="s">
        <v>226</v>
      </c>
      <c r="I18" s="266" t="s">
        <v>420</v>
      </c>
      <c r="J18" s="136" t="s">
        <v>354</v>
      </c>
      <c r="K18" s="121">
        <v>1</v>
      </c>
    </row>
    <row r="19" spans="1:11" s="30" customFormat="1" ht="63" x14ac:dyDescent="0.2">
      <c r="A19" s="254" t="s">
        <v>176</v>
      </c>
      <c r="B19" s="254" t="s">
        <v>167</v>
      </c>
      <c r="C19" s="254" t="s">
        <v>124</v>
      </c>
      <c r="D19" s="254" t="s">
        <v>168</v>
      </c>
      <c r="E19" s="257" t="s">
        <v>227</v>
      </c>
      <c r="F19" s="257" t="s">
        <v>228</v>
      </c>
      <c r="G19" s="134" t="s">
        <v>333</v>
      </c>
      <c r="H19" s="257" t="s">
        <v>229</v>
      </c>
      <c r="I19" s="266" t="s">
        <v>421</v>
      </c>
      <c r="J19" s="136" t="s">
        <v>354</v>
      </c>
      <c r="K19" s="121">
        <v>1</v>
      </c>
    </row>
    <row r="20" spans="1:11" s="30" customFormat="1" ht="52.5" x14ac:dyDescent="0.2">
      <c r="A20" s="254"/>
      <c r="B20" s="254"/>
      <c r="C20" s="254"/>
      <c r="D20" s="254"/>
      <c r="E20" s="257" t="s">
        <v>230</v>
      </c>
      <c r="F20" s="257" t="s">
        <v>228</v>
      </c>
      <c r="G20" s="134" t="s">
        <v>333</v>
      </c>
      <c r="H20" s="257" t="s">
        <v>229</v>
      </c>
      <c r="I20" s="261" t="s">
        <v>422</v>
      </c>
      <c r="J20" s="136" t="s">
        <v>354</v>
      </c>
      <c r="K20" s="121">
        <v>1</v>
      </c>
    </row>
    <row r="21" spans="1:11" s="30" customFormat="1" ht="52.5" x14ac:dyDescent="0.2">
      <c r="A21" s="144"/>
      <c r="B21" s="144"/>
      <c r="C21" s="144"/>
      <c r="D21" s="144"/>
      <c r="E21" s="257" t="s">
        <v>451</v>
      </c>
      <c r="F21" s="257" t="s">
        <v>228</v>
      </c>
      <c r="G21" s="134" t="s">
        <v>333</v>
      </c>
      <c r="H21" s="257" t="s">
        <v>231</v>
      </c>
      <c r="I21" s="261" t="s">
        <v>455</v>
      </c>
      <c r="J21" s="136"/>
      <c r="K21" s="121">
        <v>0</v>
      </c>
    </row>
    <row r="22" spans="1:11" s="30" customFormat="1" ht="84" x14ac:dyDescent="0.2">
      <c r="A22" s="254" t="s">
        <v>176</v>
      </c>
      <c r="B22" s="254" t="s">
        <v>167</v>
      </c>
      <c r="C22" s="254" t="s">
        <v>124</v>
      </c>
      <c r="D22" s="254" t="s">
        <v>165</v>
      </c>
      <c r="E22" s="257" t="s">
        <v>108</v>
      </c>
      <c r="F22" s="257" t="s">
        <v>232</v>
      </c>
      <c r="G22" s="257" t="s">
        <v>233</v>
      </c>
      <c r="H22" s="257" t="s">
        <v>109</v>
      </c>
      <c r="I22" s="135" t="s">
        <v>457</v>
      </c>
      <c r="J22" s="136" t="s">
        <v>423</v>
      </c>
      <c r="K22" s="121">
        <v>1</v>
      </c>
    </row>
    <row r="23" spans="1:11" s="30" customFormat="1" ht="84" x14ac:dyDescent="0.2">
      <c r="A23" s="254"/>
      <c r="B23" s="254"/>
      <c r="C23" s="254"/>
      <c r="D23" s="254"/>
      <c r="E23" s="257" t="s">
        <v>110</v>
      </c>
      <c r="F23" s="257" t="s">
        <v>234</v>
      </c>
      <c r="G23" s="257" t="s">
        <v>333</v>
      </c>
      <c r="H23" s="257" t="s">
        <v>284</v>
      </c>
      <c r="I23" s="261" t="s">
        <v>456</v>
      </c>
      <c r="J23" s="137"/>
      <c r="K23" s="121">
        <v>1</v>
      </c>
    </row>
    <row r="24" spans="1:11" s="30" customFormat="1" ht="120.2" customHeight="1" x14ac:dyDescent="0.2">
      <c r="A24" s="254" t="s">
        <v>176</v>
      </c>
      <c r="B24" s="254" t="s">
        <v>167</v>
      </c>
      <c r="C24" s="254" t="s">
        <v>124</v>
      </c>
      <c r="D24" s="254" t="s">
        <v>172</v>
      </c>
      <c r="E24" s="257" t="s">
        <v>111</v>
      </c>
      <c r="F24" s="257" t="s">
        <v>190</v>
      </c>
      <c r="G24" s="257" t="s">
        <v>333</v>
      </c>
      <c r="H24" s="257" t="s">
        <v>235</v>
      </c>
      <c r="I24" s="135" t="s">
        <v>458</v>
      </c>
      <c r="J24" s="137"/>
      <c r="K24" s="121">
        <v>1</v>
      </c>
    </row>
    <row r="25" spans="1:11" s="30" customFormat="1" ht="84" x14ac:dyDescent="0.2">
      <c r="A25" s="254"/>
      <c r="B25" s="254"/>
      <c r="C25" s="254"/>
      <c r="D25" s="254"/>
      <c r="E25" s="257" t="s">
        <v>236</v>
      </c>
      <c r="F25" s="257" t="s">
        <v>237</v>
      </c>
      <c r="G25" s="257" t="s">
        <v>333</v>
      </c>
      <c r="H25" s="257" t="s">
        <v>238</v>
      </c>
      <c r="I25" s="266" t="s">
        <v>459</v>
      </c>
      <c r="J25" s="137"/>
      <c r="K25" s="121">
        <v>1</v>
      </c>
    </row>
    <row r="26" spans="1:11" s="30" customFormat="1" ht="94.5" x14ac:dyDescent="0.2">
      <c r="A26" s="254"/>
      <c r="B26" s="254"/>
      <c r="C26" s="254"/>
      <c r="D26" s="254"/>
      <c r="E26" s="257" t="s">
        <v>239</v>
      </c>
      <c r="F26" s="257" t="s">
        <v>240</v>
      </c>
      <c r="G26" s="257" t="s">
        <v>333</v>
      </c>
      <c r="H26" s="257" t="s">
        <v>241</v>
      </c>
      <c r="I26" s="261" t="s">
        <v>424</v>
      </c>
      <c r="J26" s="137"/>
      <c r="K26" s="121">
        <v>1</v>
      </c>
    </row>
    <row r="27" spans="1:11" s="30" customFormat="1" ht="94.5" x14ac:dyDescent="0.2">
      <c r="A27" s="251"/>
      <c r="B27" s="251"/>
      <c r="C27" s="251"/>
      <c r="D27" s="251"/>
      <c r="E27" s="257" t="s">
        <v>242</v>
      </c>
      <c r="F27" s="257" t="s">
        <v>243</v>
      </c>
      <c r="G27" s="257" t="s">
        <v>333</v>
      </c>
      <c r="H27" s="257" t="s">
        <v>244</v>
      </c>
      <c r="I27" s="261" t="s">
        <v>425</v>
      </c>
      <c r="J27" s="137"/>
      <c r="K27" s="121">
        <v>1</v>
      </c>
    </row>
    <row r="28" spans="1:11" s="30" customFormat="1" ht="94.5" x14ac:dyDescent="0.2">
      <c r="A28" s="251"/>
      <c r="B28" s="251"/>
      <c r="C28" s="251"/>
      <c r="D28" s="251"/>
      <c r="E28" s="257" t="s">
        <v>245</v>
      </c>
      <c r="F28" s="257" t="s">
        <v>246</v>
      </c>
      <c r="G28" s="257" t="s">
        <v>333</v>
      </c>
      <c r="H28" s="257" t="s">
        <v>244</v>
      </c>
      <c r="I28" s="261" t="s">
        <v>426</v>
      </c>
      <c r="J28" s="137"/>
      <c r="K28" s="121">
        <v>1</v>
      </c>
    </row>
    <row r="29" spans="1:11" s="30" customFormat="1" ht="126" x14ac:dyDescent="0.2">
      <c r="A29" s="251"/>
      <c r="B29" s="251"/>
      <c r="C29" s="251"/>
      <c r="D29" s="251"/>
      <c r="E29" s="257" t="s">
        <v>247</v>
      </c>
      <c r="F29" s="257" t="s">
        <v>248</v>
      </c>
      <c r="G29" s="257" t="s">
        <v>428</v>
      </c>
      <c r="H29" s="257" t="s">
        <v>249</v>
      </c>
      <c r="I29" s="261" t="s">
        <v>427</v>
      </c>
      <c r="J29" s="137"/>
      <c r="K29" s="121">
        <v>1</v>
      </c>
    </row>
    <row r="30" spans="1:11" s="30" customFormat="1" ht="84" x14ac:dyDescent="0.2">
      <c r="A30" s="251"/>
      <c r="B30" s="251"/>
      <c r="C30" s="251"/>
      <c r="D30" s="251"/>
      <c r="E30" s="257" t="s">
        <v>250</v>
      </c>
      <c r="F30" s="257" t="s">
        <v>251</v>
      </c>
      <c r="G30" s="257" t="s">
        <v>333</v>
      </c>
      <c r="H30" s="257" t="s">
        <v>252</v>
      </c>
      <c r="I30" s="261" t="s">
        <v>372</v>
      </c>
      <c r="J30" s="137"/>
      <c r="K30" s="121">
        <v>1</v>
      </c>
    </row>
    <row r="31" spans="1:11" s="30" customFormat="1" ht="52.5" x14ac:dyDescent="0.2">
      <c r="A31" s="251"/>
      <c r="B31" s="251"/>
      <c r="C31" s="251"/>
      <c r="D31" s="251"/>
      <c r="E31" s="257" t="s">
        <v>253</v>
      </c>
      <c r="F31" s="257" t="s">
        <v>254</v>
      </c>
      <c r="G31" s="257" t="s">
        <v>333</v>
      </c>
      <c r="H31" s="257" t="s">
        <v>255</v>
      </c>
      <c r="I31" s="261" t="s">
        <v>355</v>
      </c>
      <c r="J31" s="137"/>
      <c r="K31" s="121">
        <v>1</v>
      </c>
    </row>
    <row r="32" spans="1:11" s="30" customFormat="1" ht="89.25" customHeight="1" x14ac:dyDescent="0.2">
      <c r="A32" s="251"/>
      <c r="B32" s="251"/>
      <c r="C32" s="251"/>
      <c r="D32" s="251"/>
      <c r="E32" s="257" t="s">
        <v>256</v>
      </c>
      <c r="F32" s="257" t="s">
        <v>257</v>
      </c>
      <c r="G32" s="257" t="s">
        <v>333</v>
      </c>
      <c r="H32" s="257" t="s">
        <v>258</v>
      </c>
      <c r="I32" s="261" t="s">
        <v>356</v>
      </c>
      <c r="J32" s="137"/>
      <c r="K32" s="121">
        <v>1</v>
      </c>
    </row>
    <row r="33" spans="1:15" s="30" customFormat="1" ht="101.25" customHeight="1" x14ac:dyDescent="0.2">
      <c r="A33" s="251"/>
      <c r="B33" s="251"/>
      <c r="C33" s="251"/>
      <c r="D33" s="251"/>
      <c r="E33" s="257" t="s">
        <v>259</v>
      </c>
      <c r="F33" s="257" t="s">
        <v>260</v>
      </c>
      <c r="G33" s="257" t="s">
        <v>333</v>
      </c>
      <c r="H33" s="257" t="s">
        <v>261</v>
      </c>
      <c r="I33" s="261" t="s">
        <v>357</v>
      </c>
      <c r="J33" s="137"/>
      <c r="K33" s="121">
        <v>1</v>
      </c>
    </row>
    <row r="34" spans="1:15" s="30" customFormat="1" ht="63" x14ac:dyDescent="0.2">
      <c r="A34" s="251"/>
      <c r="B34" s="251"/>
      <c r="C34" s="251"/>
      <c r="D34" s="251"/>
      <c r="E34" s="257" t="s">
        <v>262</v>
      </c>
      <c r="F34" s="257" t="s">
        <v>263</v>
      </c>
      <c r="G34" s="257" t="s">
        <v>333</v>
      </c>
      <c r="H34" s="257" t="s">
        <v>255</v>
      </c>
      <c r="I34" s="261" t="s">
        <v>355</v>
      </c>
      <c r="J34" s="137"/>
      <c r="K34" s="121">
        <v>1</v>
      </c>
    </row>
    <row r="35" spans="1:15" s="30" customFormat="1" ht="52.5" x14ac:dyDescent="0.2">
      <c r="A35" s="254" t="s">
        <v>176</v>
      </c>
      <c r="B35" s="254" t="s">
        <v>167</v>
      </c>
      <c r="C35" s="254" t="s">
        <v>124</v>
      </c>
      <c r="D35" s="254" t="s">
        <v>264</v>
      </c>
      <c r="E35" s="257" t="s">
        <v>265</v>
      </c>
      <c r="F35" s="251"/>
      <c r="G35" s="257" t="s">
        <v>428</v>
      </c>
      <c r="H35" s="230" t="s">
        <v>429</v>
      </c>
      <c r="I35" s="248" t="s">
        <v>429</v>
      </c>
      <c r="J35" s="137"/>
      <c r="K35" s="121"/>
    </row>
    <row r="36" spans="1:15" s="30" customFormat="1" ht="42" x14ac:dyDescent="0.2">
      <c r="A36" s="254"/>
      <c r="B36" s="254"/>
      <c r="C36" s="254"/>
      <c r="D36" s="254"/>
      <c r="E36" s="257" t="s">
        <v>266</v>
      </c>
      <c r="F36" s="257" t="s">
        <v>267</v>
      </c>
      <c r="G36" s="257" t="s">
        <v>333</v>
      </c>
      <c r="H36" s="230" t="s">
        <v>373</v>
      </c>
      <c r="I36" s="248" t="s">
        <v>373</v>
      </c>
      <c r="J36" s="137"/>
      <c r="K36" s="121">
        <v>1</v>
      </c>
    </row>
    <row r="37" spans="1:15" s="30" customFormat="1" ht="93.75" customHeight="1" x14ac:dyDescent="0.2">
      <c r="A37" s="254"/>
      <c r="B37" s="254"/>
      <c r="C37" s="254"/>
      <c r="D37" s="254"/>
      <c r="E37" s="257" t="s">
        <v>268</v>
      </c>
      <c r="F37" s="257" t="s">
        <v>269</v>
      </c>
      <c r="G37" s="257" t="s">
        <v>333</v>
      </c>
      <c r="H37" s="257" t="s">
        <v>270</v>
      </c>
      <c r="I37" s="261" t="s">
        <v>460</v>
      </c>
      <c r="J37" s="137"/>
      <c r="K37" s="121">
        <v>1</v>
      </c>
    </row>
    <row r="38" spans="1:15" s="30" customFormat="1" ht="49.7" customHeight="1" x14ac:dyDescent="0.2">
      <c r="A38" s="254"/>
      <c r="B38" s="254"/>
      <c r="C38" s="254"/>
      <c r="D38" s="254"/>
      <c r="E38" s="257" t="s">
        <v>271</v>
      </c>
      <c r="F38" s="257" t="s">
        <v>269</v>
      </c>
      <c r="G38" s="257" t="s">
        <v>333</v>
      </c>
      <c r="H38" s="257" t="s">
        <v>272</v>
      </c>
      <c r="I38" s="230" t="s">
        <v>430</v>
      </c>
      <c r="J38" s="137"/>
      <c r="K38" s="121">
        <v>1</v>
      </c>
    </row>
    <row r="39" spans="1:15" s="30" customFormat="1" ht="47.25" customHeight="1" x14ac:dyDescent="0.2">
      <c r="A39" s="251"/>
      <c r="B39" s="251"/>
      <c r="C39" s="251"/>
      <c r="D39" s="251"/>
      <c r="E39" s="257" t="s">
        <v>273</v>
      </c>
      <c r="F39" s="257" t="s">
        <v>269</v>
      </c>
      <c r="G39" s="257" t="s">
        <v>333</v>
      </c>
      <c r="H39" s="257" t="s">
        <v>272</v>
      </c>
      <c r="I39" s="230" t="s">
        <v>430</v>
      </c>
      <c r="J39" s="137"/>
      <c r="K39" s="121">
        <v>1</v>
      </c>
    </row>
    <row r="40" spans="1:15" s="30" customFormat="1" ht="73.5" x14ac:dyDescent="0.2">
      <c r="A40" s="254" t="s">
        <v>176</v>
      </c>
      <c r="B40" s="254" t="s">
        <v>167</v>
      </c>
      <c r="C40" s="254" t="s">
        <v>124</v>
      </c>
      <c r="D40" s="254" t="s">
        <v>274</v>
      </c>
      <c r="E40" s="257" t="s">
        <v>275</v>
      </c>
      <c r="F40" s="257" t="s">
        <v>232</v>
      </c>
      <c r="G40" s="257" t="s">
        <v>333</v>
      </c>
      <c r="H40" s="257" t="s">
        <v>285</v>
      </c>
      <c r="I40" s="135" t="s">
        <v>358</v>
      </c>
      <c r="J40" s="137"/>
      <c r="K40" s="121">
        <v>0</v>
      </c>
    </row>
    <row r="41" spans="1:15" s="30" customFormat="1" ht="42" customHeight="1" x14ac:dyDescent="0.2">
      <c r="A41" s="251"/>
      <c r="B41" s="251"/>
      <c r="C41" s="251"/>
      <c r="D41" s="251"/>
      <c r="E41" s="257" t="s">
        <v>276</v>
      </c>
      <c r="F41" s="257" t="s">
        <v>234</v>
      </c>
      <c r="G41" s="257" t="s">
        <v>333</v>
      </c>
      <c r="H41" s="257" t="s">
        <v>277</v>
      </c>
      <c r="I41" s="266" t="s">
        <v>431</v>
      </c>
      <c r="J41" s="137"/>
      <c r="K41" s="121">
        <v>0</v>
      </c>
    </row>
    <row r="42" spans="1:15" s="30" customFormat="1" ht="84" x14ac:dyDescent="0.2">
      <c r="A42" s="254" t="s">
        <v>176</v>
      </c>
      <c r="B42" s="254" t="s">
        <v>167</v>
      </c>
      <c r="C42" s="254" t="s">
        <v>124</v>
      </c>
      <c r="D42" s="254" t="s">
        <v>278</v>
      </c>
      <c r="E42" s="257" t="s">
        <v>279</v>
      </c>
      <c r="F42" s="257" t="s">
        <v>214</v>
      </c>
      <c r="G42" s="257" t="s">
        <v>333</v>
      </c>
      <c r="H42" s="257" t="s">
        <v>280</v>
      </c>
      <c r="I42" s="266" t="s">
        <v>396</v>
      </c>
      <c r="J42" s="137"/>
      <c r="K42" s="121">
        <v>1</v>
      </c>
    </row>
    <row r="43" spans="1:15" s="30" customFormat="1" ht="105" x14ac:dyDescent="0.2">
      <c r="A43" s="254" t="s">
        <v>176</v>
      </c>
      <c r="B43" s="254" t="s">
        <v>167</v>
      </c>
      <c r="C43" s="254" t="s">
        <v>125</v>
      </c>
      <c r="D43" s="254"/>
      <c r="E43" s="257" t="s">
        <v>281</v>
      </c>
      <c r="F43" s="257" t="s">
        <v>267</v>
      </c>
      <c r="G43" s="257" t="s">
        <v>333</v>
      </c>
      <c r="H43" s="257" t="s">
        <v>286</v>
      </c>
      <c r="I43" s="266" t="s">
        <v>397</v>
      </c>
      <c r="J43" s="137"/>
      <c r="K43" s="121">
        <v>1</v>
      </c>
    </row>
    <row r="44" spans="1:15" s="30" customFormat="1" ht="12.2" customHeight="1" x14ac:dyDescent="0.2">
      <c r="A44" s="128" t="s">
        <v>176</v>
      </c>
      <c r="B44" s="128" t="s">
        <v>166</v>
      </c>
      <c r="C44" s="128"/>
      <c r="D44" s="128"/>
      <c r="E44" s="338" t="s">
        <v>179</v>
      </c>
      <c r="F44" s="339"/>
      <c r="G44" s="339"/>
      <c r="H44" s="339"/>
      <c r="I44" s="340"/>
      <c r="J44" s="137"/>
      <c r="K44" s="122">
        <f>(K45+K81+K119)/3</f>
        <v>0.84523809523809523</v>
      </c>
      <c r="L44" s="32"/>
      <c r="M44" s="32"/>
      <c r="N44" s="32"/>
      <c r="O44" s="32"/>
    </row>
    <row r="45" spans="1:15" s="30" customFormat="1" ht="38.25" customHeight="1" x14ac:dyDescent="0.2">
      <c r="A45" s="372" t="s">
        <v>176</v>
      </c>
      <c r="B45" s="372" t="s">
        <v>166</v>
      </c>
      <c r="C45" s="328" t="s">
        <v>124</v>
      </c>
      <c r="D45" s="328"/>
      <c r="E45" s="351" t="s">
        <v>382</v>
      </c>
      <c r="F45" s="251" t="s">
        <v>25</v>
      </c>
      <c r="G45" s="312" t="s">
        <v>333</v>
      </c>
      <c r="H45" s="344"/>
      <c r="I45" s="312"/>
      <c r="J45" s="301"/>
      <c r="K45" s="467">
        <f>(K48+K50+K52+K54+K56+K57+K58+K61+K62+K63+K67+K75+K68+K70+K72+K77+K78)/14</f>
        <v>0.7857142857142857</v>
      </c>
      <c r="L45" s="32"/>
      <c r="M45" s="32"/>
      <c r="N45" s="32"/>
      <c r="O45" s="32"/>
    </row>
    <row r="46" spans="1:15" s="30" customFormat="1" ht="12.2" customHeight="1" x14ac:dyDescent="0.2">
      <c r="A46" s="373"/>
      <c r="B46" s="373"/>
      <c r="C46" s="350"/>
      <c r="D46" s="350"/>
      <c r="E46" s="352"/>
      <c r="F46" s="251" t="s">
        <v>26</v>
      </c>
      <c r="G46" s="324"/>
      <c r="H46" s="345"/>
      <c r="I46" s="324"/>
      <c r="J46" s="302"/>
      <c r="K46" s="121"/>
      <c r="L46" s="32"/>
      <c r="M46" s="32"/>
      <c r="N46" s="32"/>
      <c r="O46" s="32"/>
    </row>
    <row r="47" spans="1:15" s="30" customFormat="1" ht="35.450000000000003" customHeight="1" x14ac:dyDescent="0.2">
      <c r="A47" s="374"/>
      <c r="B47" s="374"/>
      <c r="C47" s="329"/>
      <c r="D47" s="329"/>
      <c r="E47" s="353"/>
      <c r="F47" s="251" t="s">
        <v>27</v>
      </c>
      <c r="G47" s="313"/>
      <c r="H47" s="346"/>
      <c r="I47" s="313"/>
      <c r="J47" s="303"/>
      <c r="K47" s="121"/>
      <c r="L47" s="32"/>
      <c r="M47" s="32"/>
      <c r="N47" s="32"/>
      <c r="O47" s="32"/>
    </row>
    <row r="48" spans="1:15" s="30" customFormat="1" ht="23.25" customHeight="1" x14ac:dyDescent="0.2">
      <c r="A48" s="372" t="s">
        <v>176</v>
      </c>
      <c r="B48" s="372" t="s">
        <v>166</v>
      </c>
      <c r="C48" s="328" t="s">
        <v>124</v>
      </c>
      <c r="D48" s="330">
        <v>1</v>
      </c>
      <c r="E48" s="312" t="s">
        <v>28</v>
      </c>
      <c r="F48" s="251" t="s">
        <v>29</v>
      </c>
      <c r="G48" s="312" t="s">
        <v>333</v>
      </c>
      <c r="H48" s="312" t="s">
        <v>31</v>
      </c>
      <c r="I48" s="310" t="s">
        <v>462</v>
      </c>
      <c r="J48" s="306"/>
      <c r="K48" s="121">
        <v>1</v>
      </c>
      <c r="L48" s="32"/>
      <c r="M48" s="32"/>
      <c r="N48" s="32"/>
      <c r="O48" s="32"/>
    </row>
    <row r="49" spans="1:15" s="30" customFormat="1" ht="26.45" customHeight="1" x14ac:dyDescent="0.2">
      <c r="A49" s="374"/>
      <c r="B49" s="374"/>
      <c r="C49" s="329"/>
      <c r="D49" s="331"/>
      <c r="E49" s="313"/>
      <c r="F49" s="251" t="s">
        <v>30</v>
      </c>
      <c r="G49" s="313"/>
      <c r="H49" s="313"/>
      <c r="I49" s="311"/>
      <c r="J49" s="307"/>
      <c r="K49" s="121"/>
      <c r="L49" s="32"/>
      <c r="M49" s="32"/>
      <c r="N49" s="32"/>
      <c r="O49" s="32"/>
    </row>
    <row r="50" spans="1:15" s="30" customFormat="1" ht="24.75" customHeight="1" x14ac:dyDescent="0.2">
      <c r="A50" s="372" t="s">
        <v>176</v>
      </c>
      <c r="B50" s="372" t="s">
        <v>166</v>
      </c>
      <c r="C50" s="328" t="s">
        <v>124</v>
      </c>
      <c r="D50" s="330">
        <v>2</v>
      </c>
      <c r="E50" s="312" t="s">
        <v>32</v>
      </c>
      <c r="F50" s="251" t="s">
        <v>29</v>
      </c>
      <c r="G50" s="312" t="s">
        <v>333</v>
      </c>
      <c r="H50" s="312" t="s">
        <v>31</v>
      </c>
      <c r="I50" s="310" t="s">
        <v>461</v>
      </c>
      <c r="J50" s="306"/>
      <c r="K50" s="121">
        <v>1</v>
      </c>
      <c r="L50" s="32"/>
      <c r="M50" s="32"/>
      <c r="N50" s="32"/>
      <c r="O50" s="32"/>
    </row>
    <row r="51" spans="1:15" s="30" customFormat="1" ht="25.5" customHeight="1" x14ac:dyDescent="0.2">
      <c r="A51" s="374"/>
      <c r="B51" s="374"/>
      <c r="C51" s="329"/>
      <c r="D51" s="331"/>
      <c r="E51" s="313"/>
      <c r="F51" s="251" t="s">
        <v>30</v>
      </c>
      <c r="G51" s="313"/>
      <c r="H51" s="313"/>
      <c r="I51" s="311"/>
      <c r="J51" s="307"/>
      <c r="K51" s="121"/>
      <c r="L51" s="32"/>
      <c r="M51" s="32"/>
      <c r="N51" s="32"/>
      <c r="O51" s="32"/>
    </row>
    <row r="52" spans="1:15" s="30" customFormat="1" ht="12" x14ac:dyDescent="0.2">
      <c r="A52" s="372" t="s">
        <v>176</v>
      </c>
      <c r="B52" s="372" t="s">
        <v>166</v>
      </c>
      <c r="C52" s="328" t="s">
        <v>124</v>
      </c>
      <c r="D52" s="330">
        <v>3</v>
      </c>
      <c r="E52" s="354" t="s">
        <v>33</v>
      </c>
      <c r="F52" s="251" t="s">
        <v>26</v>
      </c>
      <c r="G52" s="312" t="s">
        <v>333</v>
      </c>
      <c r="H52" s="312" t="s">
        <v>34</v>
      </c>
      <c r="I52" s="310" t="s">
        <v>463</v>
      </c>
      <c r="J52" s="308" t="s">
        <v>464</v>
      </c>
      <c r="K52" s="121">
        <v>1</v>
      </c>
      <c r="L52" s="32"/>
      <c r="M52" s="32"/>
      <c r="N52" s="32"/>
      <c r="O52" s="32"/>
    </row>
    <row r="53" spans="1:15" s="30" customFormat="1" ht="21" x14ac:dyDescent="0.2">
      <c r="A53" s="374"/>
      <c r="B53" s="374"/>
      <c r="C53" s="329"/>
      <c r="D53" s="331"/>
      <c r="E53" s="355"/>
      <c r="F53" s="251" t="s">
        <v>30</v>
      </c>
      <c r="G53" s="313"/>
      <c r="H53" s="313"/>
      <c r="I53" s="311"/>
      <c r="J53" s="309"/>
      <c r="K53" s="121"/>
      <c r="L53" s="32"/>
      <c r="M53" s="32"/>
      <c r="N53" s="32"/>
      <c r="O53" s="32"/>
    </row>
    <row r="54" spans="1:15" s="30" customFormat="1" ht="26.45" customHeight="1" x14ac:dyDescent="0.2">
      <c r="A54" s="372" t="s">
        <v>176</v>
      </c>
      <c r="B54" s="372" t="s">
        <v>166</v>
      </c>
      <c r="C54" s="328" t="s">
        <v>124</v>
      </c>
      <c r="D54" s="330">
        <v>4</v>
      </c>
      <c r="E54" s="354" t="s">
        <v>35</v>
      </c>
      <c r="F54" s="251" t="s">
        <v>36</v>
      </c>
      <c r="G54" s="312" t="s">
        <v>333</v>
      </c>
      <c r="H54" s="312" t="s">
        <v>31</v>
      </c>
      <c r="I54" s="310" t="s">
        <v>379</v>
      </c>
      <c r="J54" s="306" t="s">
        <v>439</v>
      </c>
      <c r="K54" s="121">
        <v>0</v>
      </c>
      <c r="L54" s="32"/>
      <c r="M54" s="32"/>
      <c r="N54" s="32"/>
      <c r="O54" s="32"/>
    </row>
    <row r="55" spans="1:15" s="30" customFormat="1" ht="24.75" customHeight="1" x14ac:dyDescent="0.2">
      <c r="A55" s="374"/>
      <c r="B55" s="374"/>
      <c r="C55" s="329"/>
      <c r="D55" s="331"/>
      <c r="E55" s="355"/>
      <c r="F55" s="251" t="s">
        <v>30</v>
      </c>
      <c r="G55" s="313"/>
      <c r="H55" s="313"/>
      <c r="I55" s="311"/>
      <c r="J55" s="307"/>
      <c r="K55" s="121"/>
      <c r="L55" s="32"/>
      <c r="M55" s="32"/>
      <c r="N55" s="32"/>
      <c r="O55" s="32"/>
    </row>
    <row r="56" spans="1:15" s="30" customFormat="1" ht="12.2" customHeight="1" x14ac:dyDescent="0.2">
      <c r="A56" s="372" t="s">
        <v>176</v>
      </c>
      <c r="B56" s="372" t="s">
        <v>166</v>
      </c>
      <c r="C56" s="328" t="s">
        <v>124</v>
      </c>
      <c r="D56" s="330">
        <v>5</v>
      </c>
      <c r="E56" s="354" t="s">
        <v>107</v>
      </c>
      <c r="F56" s="251" t="s">
        <v>26</v>
      </c>
      <c r="G56" s="312" t="s">
        <v>333</v>
      </c>
      <c r="H56" s="312" t="s">
        <v>38</v>
      </c>
      <c r="I56" s="310" t="s">
        <v>440</v>
      </c>
      <c r="J56" s="301"/>
      <c r="K56" s="121">
        <v>1</v>
      </c>
      <c r="L56" s="32"/>
      <c r="M56" s="32"/>
      <c r="N56" s="32"/>
      <c r="O56" s="32"/>
    </row>
    <row r="57" spans="1:15" s="30" customFormat="1" ht="38.25" customHeight="1" x14ac:dyDescent="0.2">
      <c r="A57" s="374"/>
      <c r="B57" s="374"/>
      <c r="C57" s="329"/>
      <c r="D57" s="331"/>
      <c r="E57" s="355"/>
      <c r="F57" s="251" t="s">
        <v>30</v>
      </c>
      <c r="G57" s="313"/>
      <c r="H57" s="313"/>
      <c r="I57" s="311"/>
      <c r="J57" s="303"/>
      <c r="K57" s="121">
        <v>1</v>
      </c>
      <c r="L57" s="32"/>
      <c r="M57" s="32"/>
      <c r="N57" s="32"/>
      <c r="O57" s="32"/>
    </row>
    <row r="58" spans="1:15" s="30" customFormat="1" ht="13.7" customHeight="1" x14ac:dyDescent="0.2">
      <c r="A58" s="372" t="s">
        <v>176</v>
      </c>
      <c r="B58" s="372" t="s">
        <v>166</v>
      </c>
      <c r="C58" s="328" t="s">
        <v>124</v>
      </c>
      <c r="D58" s="330">
        <v>6</v>
      </c>
      <c r="E58" s="251" t="s">
        <v>39</v>
      </c>
      <c r="F58" s="251" t="s">
        <v>41</v>
      </c>
      <c r="G58" s="312" t="s">
        <v>333</v>
      </c>
      <c r="H58" s="312" t="s">
        <v>44</v>
      </c>
      <c r="I58" s="310" t="s">
        <v>465</v>
      </c>
      <c r="J58" s="301"/>
      <c r="K58" s="121">
        <v>0</v>
      </c>
      <c r="L58" s="32"/>
      <c r="M58" s="32"/>
      <c r="N58" s="32"/>
      <c r="O58" s="32"/>
    </row>
    <row r="59" spans="1:15" s="30" customFormat="1" ht="12.2" customHeight="1" x14ac:dyDescent="0.2">
      <c r="A59" s="373"/>
      <c r="B59" s="373"/>
      <c r="C59" s="350"/>
      <c r="D59" s="356"/>
      <c r="E59" s="312" t="s">
        <v>40</v>
      </c>
      <c r="F59" s="251" t="s">
        <v>42</v>
      </c>
      <c r="G59" s="324"/>
      <c r="H59" s="324"/>
      <c r="I59" s="325"/>
      <c r="J59" s="302"/>
      <c r="K59" s="121"/>
      <c r="L59" s="32"/>
      <c r="M59" s="32"/>
      <c r="N59" s="32"/>
      <c r="O59" s="32"/>
    </row>
    <row r="60" spans="1:15" s="30" customFormat="1" ht="11.25" customHeight="1" x14ac:dyDescent="0.2">
      <c r="A60" s="374"/>
      <c r="B60" s="374"/>
      <c r="C60" s="329"/>
      <c r="D60" s="331"/>
      <c r="E60" s="313"/>
      <c r="F60" s="251" t="s">
        <v>43</v>
      </c>
      <c r="G60" s="313"/>
      <c r="H60" s="313"/>
      <c r="I60" s="326"/>
      <c r="J60" s="303"/>
      <c r="K60" s="121"/>
      <c r="L60" s="32"/>
      <c r="M60" s="32"/>
      <c r="N60" s="32"/>
      <c r="O60" s="32"/>
    </row>
    <row r="61" spans="1:15" s="30" customFormat="1" ht="12.2" customHeight="1" x14ac:dyDescent="0.2">
      <c r="A61" s="372" t="s">
        <v>176</v>
      </c>
      <c r="B61" s="372" t="s">
        <v>166</v>
      </c>
      <c r="C61" s="328" t="s">
        <v>124</v>
      </c>
      <c r="D61" s="330">
        <v>7</v>
      </c>
      <c r="E61" s="312" t="s">
        <v>45</v>
      </c>
      <c r="F61" s="251" t="s">
        <v>42</v>
      </c>
      <c r="G61" s="312" t="s">
        <v>333</v>
      </c>
      <c r="H61" s="312" t="s">
        <v>46</v>
      </c>
      <c r="I61" s="310" t="s">
        <v>445</v>
      </c>
      <c r="J61" s="301"/>
      <c r="K61" s="121">
        <v>1</v>
      </c>
      <c r="L61" s="32"/>
      <c r="M61" s="32"/>
      <c r="N61" s="32"/>
      <c r="O61" s="32"/>
    </row>
    <row r="62" spans="1:15" s="30" customFormat="1" ht="31.7" customHeight="1" x14ac:dyDescent="0.2">
      <c r="A62" s="374"/>
      <c r="B62" s="374"/>
      <c r="C62" s="329"/>
      <c r="D62" s="331"/>
      <c r="E62" s="313"/>
      <c r="F62" s="251" t="s">
        <v>30</v>
      </c>
      <c r="G62" s="313"/>
      <c r="H62" s="313"/>
      <c r="I62" s="311"/>
      <c r="J62" s="303"/>
      <c r="K62" s="121">
        <v>0</v>
      </c>
      <c r="L62" s="32"/>
      <c r="M62" s="32"/>
      <c r="N62" s="32"/>
      <c r="O62" s="32"/>
    </row>
    <row r="63" spans="1:15" s="30" customFormat="1" ht="12.2" customHeight="1" x14ac:dyDescent="0.2">
      <c r="A63" s="372" t="s">
        <v>176</v>
      </c>
      <c r="B63" s="372" t="s">
        <v>166</v>
      </c>
      <c r="C63" s="328" t="s">
        <v>124</v>
      </c>
      <c r="D63" s="330">
        <v>8</v>
      </c>
      <c r="E63" s="312" t="s">
        <v>383</v>
      </c>
      <c r="F63" s="251" t="s">
        <v>47</v>
      </c>
      <c r="G63" s="312" t="s">
        <v>333</v>
      </c>
      <c r="H63" s="312" t="s">
        <v>38</v>
      </c>
      <c r="I63" s="310" t="s">
        <v>466</v>
      </c>
      <c r="J63" s="301"/>
      <c r="K63" s="121">
        <v>1</v>
      </c>
      <c r="L63" s="32"/>
      <c r="M63" s="32"/>
      <c r="N63" s="32"/>
      <c r="O63" s="32"/>
    </row>
    <row r="64" spans="1:15" s="30" customFormat="1" ht="12.2" customHeight="1" x14ac:dyDescent="0.2">
      <c r="A64" s="373"/>
      <c r="B64" s="373"/>
      <c r="C64" s="350"/>
      <c r="D64" s="356"/>
      <c r="E64" s="324"/>
      <c r="F64" s="251" t="s">
        <v>26</v>
      </c>
      <c r="G64" s="324"/>
      <c r="H64" s="324"/>
      <c r="I64" s="327"/>
      <c r="J64" s="302"/>
      <c r="K64" s="121"/>
      <c r="L64" s="32"/>
      <c r="M64" s="32"/>
      <c r="N64" s="32"/>
      <c r="O64" s="32"/>
    </row>
    <row r="65" spans="1:15" s="30" customFormat="1" ht="12.2" customHeight="1" x14ac:dyDescent="0.2">
      <c r="A65" s="373"/>
      <c r="B65" s="373"/>
      <c r="C65" s="350"/>
      <c r="D65" s="356"/>
      <c r="E65" s="324"/>
      <c r="F65" s="251" t="s">
        <v>48</v>
      </c>
      <c r="G65" s="324"/>
      <c r="H65" s="324"/>
      <c r="I65" s="327"/>
      <c r="J65" s="302"/>
      <c r="K65" s="121"/>
      <c r="L65" s="32"/>
      <c r="M65" s="32"/>
      <c r="N65" s="32"/>
      <c r="O65" s="32"/>
    </row>
    <row r="66" spans="1:15" s="30" customFormat="1" ht="12.75" customHeight="1" x14ac:dyDescent="0.2">
      <c r="A66" s="374"/>
      <c r="B66" s="374"/>
      <c r="C66" s="329"/>
      <c r="D66" s="331"/>
      <c r="E66" s="313"/>
      <c r="F66" s="251" t="s">
        <v>49</v>
      </c>
      <c r="G66" s="313"/>
      <c r="H66" s="313"/>
      <c r="I66" s="311"/>
      <c r="J66" s="303"/>
      <c r="K66" s="121"/>
      <c r="L66" s="32"/>
      <c r="M66" s="32"/>
      <c r="N66" s="32"/>
      <c r="O66" s="32"/>
    </row>
    <row r="67" spans="1:15" s="30" customFormat="1" ht="12.2" customHeight="1" x14ac:dyDescent="0.2">
      <c r="A67" s="372" t="s">
        <v>176</v>
      </c>
      <c r="B67" s="372" t="s">
        <v>166</v>
      </c>
      <c r="C67" s="328" t="s">
        <v>124</v>
      </c>
      <c r="D67" s="330">
        <v>9</v>
      </c>
      <c r="E67" s="312" t="s">
        <v>50</v>
      </c>
      <c r="F67" s="258" t="s">
        <v>47</v>
      </c>
      <c r="G67" s="312" t="s">
        <v>333</v>
      </c>
      <c r="H67" s="312" t="s">
        <v>38</v>
      </c>
      <c r="I67" s="310" t="s">
        <v>441</v>
      </c>
      <c r="J67" s="301"/>
      <c r="K67" s="121">
        <v>1</v>
      </c>
      <c r="L67" s="32"/>
      <c r="M67" s="32"/>
      <c r="N67" s="32"/>
      <c r="O67" s="32"/>
    </row>
    <row r="68" spans="1:15" s="30" customFormat="1" ht="12.2" customHeight="1" x14ac:dyDescent="0.2">
      <c r="A68" s="373"/>
      <c r="B68" s="373"/>
      <c r="C68" s="350"/>
      <c r="D68" s="356"/>
      <c r="E68" s="324"/>
      <c r="F68" s="138" t="s">
        <v>26</v>
      </c>
      <c r="G68" s="324"/>
      <c r="H68" s="324"/>
      <c r="I68" s="327"/>
      <c r="J68" s="302"/>
      <c r="K68" s="121">
        <v>1</v>
      </c>
      <c r="L68" s="32"/>
      <c r="M68" s="32"/>
      <c r="N68" s="32"/>
      <c r="O68" s="32"/>
    </row>
    <row r="69" spans="1:15" s="30" customFormat="1" ht="15.75" customHeight="1" x14ac:dyDescent="0.2">
      <c r="A69" s="374"/>
      <c r="B69" s="374"/>
      <c r="C69" s="329"/>
      <c r="D69" s="331"/>
      <c r="E69" s="313"/>
      <c r="F69" s="259" t="s">
        <v>48</v>
      </c>
      <c r="G69" s="313"/>
      <c r="H69" s="313"/>
      <c r="I69" s="311"/>
      <c r="J69" s="303"/>
      <c r="K69" s="121"/>
      <c r="L69" s="32"/>
      <c r="M69" s="32"/>
      <c r="N69" s="32"/>
      <c r="O69" s="32"/>
    </row>
    <row r="70" spans="1:15" s="30" customFormat="1" ht="24" customHeight="1" x14ac:dyDescent="0.2">
      <c r="A70" s="372" t="s">
        <v>176</v>
      </c>
      <c r="B70" s="372" t="s">
        <v>166</v>
      </c>
      <c r="C70" s="328" t="s">
        <v>124</v>
      </c>
      <c r="D70" s="330">
        <v>10</v>
      </c>
      <c r="E70" s="312" t="s">
        <v>51</v>
      </c>
      <c r="F70" s="258" t="s">
        <v>36</v>
      </c>
      <c r="G70" s="312" t="s">
        <v>333</v>
      </c>
      <c r="H70" s="312" t="s">
        <v>38</v>
      </c>
      <c r="I70" s="310" t="s">
        <v>467</v>
      </c>
      <c r="J70" s="314" t="s">
        <v>354</v>
      </c>
      <c r="K70" s="121">
        <v>0</v>
      </c>
      <c r="L70" s="32"/>
      <c r="M70" s="32"/>
      <c r="N70" s="32"/>
      <c r="O70" s="32"/>
    </row>
    <row r="71" spans="1:15" s="30" customFormat="1" ht="15" customHeight="1" x14ac:dyDescent="0.2">
      <c r="A71" s="374"/>
      <c r="B71" s="374"/>
      <c r="C71" s="329"/>
      <c r="D71" s="331"/>
      <c r="E71" s="313"/>
      <c r="F71" s="138" t="s">
        <v>43</v>
      </c>
      <c r="G71" s="313"/>
      <c r="H71" s="313"/>
      <c r="I71" s="311"/>
      <c r="J71" s="315"/>
      <c r="K71" s="121"/>
      <c r="L71" s="32"/>
      <c r="M71" s="32"/>
      <c r="N71" s="32"/>
      <c r="O71" s="32"/>
    </row>
    <row r="72" spans="1:15" s="30" customFormat="1" ht="24" customHeight="1" x14ac:dyDescent="0.2">
      <c r="A72" s="372" t="s">
        <v>176</v>
      </c>
      <c r="B72" s="372" t="s">
        <v>166</v>
      </c>
      <c r="C72" s="328" t="s">
        <v>124</v>
      </c>
      <c r="D72" s="330">
        <v>11</v>
      </c>
      <c r="E72" s="312" t="s">
        <v>52</v>
      </c>
      <c r="F72" s="258" t="s">
        <v>36</v>
      </c>
      <c r="G72" s="312" t="s">
        <v>333</v>
      </c>
      <c r="H72" s="312" t="s">
        <v>38</v>
      </c>
      <c r="I72" s="310" t="s">
        <v>442</v>
      </c>
      <c r="J72" s="301"/>
      <c r="K72" s="121">
        <v>1</v>
      </c>
      <c r="L72" s="32"/>
      <c r="M72" s="32"/>
      <c r="N72" s="32"/>
      <c r="O72" s="32"/>
    </row>
    <row r="73" spans="1:15" s="30" customFormat="1" ht="12.75" customHeight="1" x14ac:dyDescent="0.2">
      <c r="A73" s="374"/>
      <c r="B73" s="374"/>
      <c r="C73" s="329"/>
      <c r="D73" s="331"/>
      <c r="E73" s="313"/>
      <c r="F73" s="138" t="s">
        <v>43</v>
      </c>
      <c r="G73" s="313"/>
      <c r="H73" s="313"/>
      <c r="I73" s="311"/>
      <c r="J73" s="303"/>
      <c r="K73" s="121"/>
      <c r="L73" s="32"/>
      <c r="M73" s="32"/>
      <c r="N73" s="32"/>
      <c r="O73" s="32"/>
    </row>
    <row r="74" spans="1:15" s="30" customFormat="1" ht="24" customHeight="1" x14ac:dyDescent="0.2">
      <c r="A74" s="372" t="s">
        <v>176</v>
      </c>
      <c r="B74" s="372" t="s">
        <v>166</v>
      </c>
      <c r="C74" s="328" t="s">
        <v>124</v>
      </c>
      <c r="D74" s="330">
        <v>12</v>
      </c>
      <c r="E74" s="312" t="s">
        <v>53</v>
      </c>
      <c r="F74" s="258" t="s">
        <v>36</v>
      </c>
      <c r="G74" s="312" t="s">
        <v>333</v>
      </c>
      <c r="H74" s="312" t="s">
        <v>38</v>
      </c>
      <c r="I74" s="310" t="s">
        <v>443</v>
      </c>
      <c r="J74" s="301"/>
      <c r="K74" s="121"/>
      <c r="L74" s="32"/>
      <c r="M74" s="32"/>
      <c r="N74" s="32"/>
      <c r="O74" s="32"/>
    </row>
    <row r="75" spans="1:15" s="30" customFormat="1" ht="12.2" customHeight="1" x14ac:dyDescent="0.2">
      <c r="A75" s="374"/>
      <c r="B75" s="374"/>
      <c r="C75" s="329"/>
      <c r="D75" s="331"/>
      <c r="E75" s="313"/>
      <c r="F75" s="138" t="s">
        <v>43</v>
      </c>
      <c r="G75" s="313"/>
      <c r="H75" s="313"/>
      <c r="I75" s="311"/>
      <c r="J75" s="303"/>
      <c r="K75" s="121">
        <v>0</v>
      </c>
      <c r="L75" s="32"/>
      <c r="M75" s="32"/>
      <c r="N75" s="32"/>
      <c r="O75" s="32"/>
    </row>
    <row r="76" spans="1:15" s="30" customFormat="1" ht="24.75" customHeight="1" x14ac:dyDescent="0.2">
      <c r="A76" s="372" t="s">
        <v>176</v>
      </c>
      <c r="B76" s="372" t="s">
        <v>166</v>
      </c>
      <c r="C76" s="328" t="s">
        <v>124</v>
      </c>
      <c r="D76" s="330">
        <v>13</v>
      </c>
      <c r="E76" s="312" t="s">
        <v>54</v>
      </c>
      <c r="F76" s="258" t="s">
        <v>36</v>
      </c>
      <c r="G76" s="312" t="s">
        <v>333</v>
      </c>
      <c r="H76" s="312" t="s">
        <v>38</v>
      </c>
      <c r="I76" s="310" t="s">
        <v>444</v>
      </c>
      <c r="J76" s="301"/>
      <c r="K76" s="121"/>
      <c r="L76" s="32"/>
      <c r="M76" s="32"/>
      <c r="N76" s="32"/>
      <c r="O76" s="32"/>
    </row>
    <row r="77" spans="1:15" s="30" customFormat="1" ht="12.2" customHeight="1" x14ac:dyDescent="0.2">
      <c r="A77" s="374"/>
      <c r="B77" s="374"/>
      <c r="C77" s="329"/>
      <c r="D77" s="331"/>
      <c r="E77" s="313"/>
      <c r="F77" s="138" t="s">
        <v>43</v>
      </c>
      <c r="G77" s="313"/>
      <c r="H77" s="313"/>
      <c r="I77" s="311"/>
      <c r="J77" s="303"/>
      <c r="K77" s="121">
        <v>0</v>
      </c>
      <c r="L77" s="32"/>
      <c r="M77" s="32"/>
      <c r="N77" s="32"/>
      <c r="O77" s="32"/>
    </row>
    <row r="78" spans="1:15" s="30" customFormat="1" ht="23.25" customHeight="1" x14ac:dyDescent="0.2">
      <c r="A78" s="372" t="s">
        <v>176</v>
      </c>
      <c r="B78" s="372" t="s">
        <v>166</v>
      </c>
      <c r="C78" s="328" t="s">
        <v>124</v>
      </c>
      <c r="D78" s="330">
        <v>14</v>
      </c>
      <c r="E78" s="375" t="s">
        <v>390</v>
      </c>
      <c r="F78" s="228" t="s">
        <v>36</v>
      </c>
      <c r="G78" s="375" t="s">
        <v>333</v>
      </c>
      <c r="H78" s="375" t="s">
        <v>55</v>
      </c>
      <c r="I78" s="310" t="s">
        <v>432</v>
      </c>
      <c r="J78" s="301"/>
      <c r="K78" s="121">
        <v>1</v>
      </c>
      <c r="L78" s="32"/>
      <c r="M78" s="32"/>
      <c r="N78" s="32"/>
      <c r="O78" s="32"/>
    </row>
    <row r="79" spans="1:15" s="30" customFormat="1" ht="12.2" customHeight="1" x14ac:dyDescent="0.2">
      <c r="A79" s="373"/>
      <c r="B79" s="373"/>
      <c r="C79" s="350"/>
      <c r="D79" s="356"/>
      <c r="E79" s="376"/>
      <c r="F79" s="229" t="s">
        <v>43</v>
      </c>
      <c r="G79" s="376"/>
      <c r="H79" s="376"/>
      <c r="I79" s="327"/>
      <c r="J79" s="302"/>
      <c r="K79" s="121"/>
      <c r="L79" s="32"/>
      <c r="M79" s="32"/>
      <c r="N79" s="32"/>
      <c r="O79" s="32"/>
    </row>
    <row r="80" spans="1:15" s="30" customFormat="1" ht="18" customHeight="1" x14ac:dyDescent="0.2">
      <c r="A80" s="374"/>
      <c r="B80" s="374"/>
      <c r="C80" s="329"/>
      <c r="D80" s="331"/>
      <c r="E80" s="377"/>
      <c r="F80" s="230"/>
      <c r="G80" s="377"/>
      <c r="H80" s="377"/>
      <c r="I80" s="311"/>
      <c r="J80" s="303"/>
      <c r="K80" s="121"/>
      <c r="L80" s="32"/>
      <c r="M80" s="32"/>
      <c r="N80" s="32"/>
      <c r="O80" s="32"/>
    </row>
    <row r="81" spans="1:15" s="30" customFormat="1" ht="25.5" customHeight="1" x14ac:dyDescent="0.2">
      <c r="A81" s="372" t="s">
        <v>176</v>
      </c>
      <c r="B81" s="372" t="s">
        <v>166</v>
      </c>
      <c r="C81" s="316" t="s">
        <v>125</v>
      </c>
      <c r="D81" s="318"/>
      <c r="E81" s="351" t="s">
        <v>56</v>
      </c>
      <c r="F81" s="258" t="s">
        <v>58</v>
      </c>
      <c r="G81" s="320" t="s">
        <v>333</v>
      </c>
      <c r="H81" s="320"/>
      <c r="I81" s="316"/>
      <c r="J81" s="301"/>
      <c r="K81" s="467">
        <f>(K83+K85+K86+K87+K88+K89+K90+K91+K92+K93+K95+K96+K97)/11</f>
        <v>1</v>
      </c>
      <c r="L81" s="32"/>
      <c r="M81" s="32"/>
      <c r="N81" s="32"/>
      <c r="O81" s="32"/>
    </row>
    <row r="82" spans="1:15" s="30" customFormat="1" ht="12.2" customHeight="1" x14ac:dyDescent="0.2">
      <c r="A82" s="374"/>
      <c r="B82" s="374"/>
      <c r="C82" s="317"/>
      <c r="D82" s="319"/>
      <c r="E82" s="353"/>
      <c r="F82" s="259" t="s">
        <v>26</v>
      </c>
      <c r="G82" s="321"/>
      <c r="H82" s="321"/>
      <c r="I82" s="317"/>
      <c r="J82" s="303"/>
      <c r="K82" s="121"/>
      <c r="L82" s="32"/>
      <c r="M82" s="32"/>
      <c r="N82" s="32"/>
      <c r="O82" s="32"/>
    </row>
    <row r="83" spans="1:15" s="30" customFormat="1" ht="46.5" customHeight="1" x14ac:dyDescent="0.2">
      <c r="A83" s="265" t="s">
        <v>176</v>
      </c>
      <c r="B83" s="265" t="s">
        <v>166</v>
      </c>
      <c r="C83" s="254"/>
      <c r="D83" s="256"/>
      <c r="E83" s="251" t="s">
        <v>57</v>
      </c>
      <c r="F83" s="138" t="s">
        <v>59</v>
      </c>
      <c r="G83" s="251"/>
      <c r="H83" s="251"/>
      <c r="I83" s="145"/>
      <c r="J83" s="137"/>
      <c r="K83" s="121">
        <v>1</v>
      </c>
      <c r="L83" s="32"/>
      <c r="M83" s="32"/>
      <c r="N83" s="32"/>
      <c r="O83" s="32"/>
    </row>
    <row r="84" spans="1:15" s="30" customFormat="1" ht="24.75" customHeight="1" x14ac:dyDescent="0.2">
      <c r="A84" s="372" t="s">
        <v>176</v>
      </c>
      <c r="B84" s="372" t="s">
        <v>166</v>
      </c>
      <c r="C84" s="328" t="s">
        <v>125</v>
      </c>
      <c r="D84" s="330">
        <v>1</v>
      </c>
      <c r="E84" s="357" t="s">
        <v>60</v>
      </c>
      <c r="F84" s="263" t="s">
        <v>29</v>
      </c>
      <c r="G84" s="357" t="s">
        <v>333</v>
      </c>
      <c r="H84" s="357" t="s">
        <v>61</v>
      </c>
      <c r="I84" s="359" t="s">
        <v>359</v>
      </c>
      <c r="J84" s="301"/>
      <c r="K84" s="121"/>
      <c r="L84" s="32"/>
      <c r="M84" s="32"/>
      <c r="N84" s="32"/>
      <c r="O84" s="32"/>
    </row>
    <row r="85" spans="1:15" s="30" customFormat="1" ht="24" customHeight="1" x14ac:dyDescent="0.2">
      <c r="A85" s="374"/>
      <c r="B85" s="374"/>
      <c r="C85" s="329"/>
      <c r="D85" s="331"/>
      <c r="E85" s="358"/>
      <c r="F85" s="262" t="s">
        <v>30</v>
      </c>
      <c r="G85" s="358"/>
      <c r="H85" s="358"/>
      <c r="I85" s="360"/>
      <c r="J85" s="303"/>
      <c r="K85" s="121">
        <v>1</v>
      </c>
      <c r="L85" s="32"/>
      <c r="M85" s="32"/>
      <c r="N85" s="32"/>
      <c r="O85" s="32"/>
    </row>
    <row r="86" spans="1:15" s="30" customFormat="1" ht="12.2" customHeight="1" x14ac:dyDescent="0.2">
      <c r="A86" s="372" t="s">
        <v>176</v>
      </c>
      <c r="B86" s="372" t="s">
        <v>166</v>
      </c>
      <c r="C86" s="328" t="s">
        <v>125</v>
      </c>
      <c r="D86" s="330">
        <v>2</v>
      </c>
      <c r="E86" s="357" t="s">
        <v>62</v>
      </c>
      <c r="F86" s="357" t="s">
        <v>63</v>
      </c>
      <c r="G86" s="357" t="s">
        <v>333</v>
      </c>
      <c r="H86" s="347" t="s">
        <v>64</v>
      </c>
      <c r="I86" s="359" t="s">
        <v>391</v>
      </c>
      <c r="J86" s="301"/>
      <c r="K86" s="121">
        <v>0</v>
      </c>
      <c r="L86" s="32"/>
      <c r="M86" s="32"/>
      <c r="N86" s="32"/>
      <c r="O86" s="32"/>
    </row>
    <row r="87" spans="1:15" s="30" customFormat="1" ht="27" customHeight="1" x14ac:dyDescent="0.2">
      <c r="A87" s="374"/>
      <c r="B87" s="374"/>
      <c r="C87" s="329"/>
      <c r="D87" s="331"/>
      <c r="E87" s="358"/>
      <c r="F87" s="358"/>
      <c r="G87" s="358"/>
      <c r="H87" s="349"/>
      <c r="I87" s="360"/>
      <c r="J87" s="303"/>
      <c r="K87" s="121">
        <v>1</v>
      </c>
      <c r="L87" s="32"/>
      <c r="M87" s="32"/>
      <c r="N87" s="32"/>
      <c r="O87" s="32"/>
    </row>
    <row r="88" spans="1:15" s="30" customFormat="1" ht="12.2" customHeight="1" x14ac:dyDescent="0.2">
      <c r="A88" s="372" t="s">
        <v>176</v>
      </c>
      <c r="B88" s="372" t="s">
        <v>166</v>
      </c>
      <c r="C88" s="328" t="s">
        <v>125</v>
      </c>
      <c r="D88" s="330">
        <v>3</v>
      </c>
      <c r="E88" s="357" t="s">
        <v>65</v>
      </c>
      <c r="F88" s="357" t="s">
        <v>66</v>
      </c>
      <c r="G88" s="357" t="s">
        <v>333</v>
      </c>
      <c r="H88" s="357" t="s">
        <v>64</v>
      </c>
      <c r="I88" s="359" t="s">
        <v>360</v>
      </c>
      <c r="J88" s="301"/>
      <c r="K88" s="121">
        <v>0</v>
      </c>
      <c r="L88" s="32"/>
      <c r="M88" s="32"/>
      <c r="N88" s="32"/>
      <c r="O88" s="32"/>
    </row>
    <row r="89" spans="1:15" s="30" customFormat="1" ht="24.75" customHeight="1" x14ac:dyDescent="0.2">
      <c r="A89" s="374"/>
      <c r="B89" s="374"/>
      <c r="C89" s="329"/>
      <c r="D89" s="331"/>
      <c r="E89" s="358"/>
      <c r="F89" s="358"/>
      <c r="G89" s="358"/>
      <c r="H89" s="358"/>
      <c r="I89" s="360"/>
      <c r="J89" s="303"/>
      <c r="K89" s="121">
        <v>1</v>
      </c>
      <c r="L89" s="32"/>
      <c r="M89" s="32"/>
      <c r="N89" s="32"/>
      <c r="O89" s="32"/>
    </row>
    <row r="90" spans="1:15" s="30" customFormat="1" ht="36" customHeight="1" x14ac:dyDescent="0.2">
      <c r="A90" s="265" t="s">
        <v>176</v>
      </c>
      <c r="B90" s="265" t="s">
        <v>166</v>
      </c>
      <c r="C90" s="254" t="s">
        <v>125</v>
      </c>
      <c r="D90" s="256">
        <v>4</v>
      </c>
      <c r="E90" s="261" t="s">
        <v>398</v>
      </c>
      <c r="F90" s="261" t="s">
        <v>67</v>
      </c>
      <c r="G90" s="261" t="s">
        <v>333</v>
      </c>
      <c r="H90" s="261" t="s">
        <v>68</v>
      </c>
      <c r="I90" s="264" t="s">
        <v>392</v>
      </c>
      <c r="J90" s="137"/>
      <c r="K90" s="121">
        <v>1</v>
      </c>
      <c r="L90" s="32"/>
      <c r="M90" s="32"/>
      <c r="N90" s="32"/>
      <c r="O90" s="32"/>
    </row>
    <row r="91" spans="1:15" s="30" customFormat="1" ht="27.75" customHeight="1" x14ac:dyDescent="0.2">
      <c r="A91" s="265" t="s">
        <v>176</v>
      </c>
      <c r="B91" s="265" t="s">
        <v>166</v>
      </c>
      <c r="C91" s="254" t="s">
        <v>125</v>
      </c>
      <c r="D91" s="256">
        <v>5</v>
      </c>
      <c r="E91" s="261" t="s">
        <v>69</v>
      </c>
      <c r="F91" s="261" t="s">
        <v>30</v>
      </c>
      <c r="G91" s="261" t="s">
        <v>333</v>
      </c>
      <c r="H91" s="261" t="s">
        <v>70</v>
      </c>
      <c r="I91" s="264" t="s">
        <v>361</v>
      </c>
      <c r="J91" s="137"/>
      <c r="K91" s="121">
        <v>1</v>
      </c>
      <c r="L91" s="32"/>
      <c r="M91" s="32"/>
      <c r="N91" s="32"/>
      <c r="O91" s="32"/>
    </row>
    <row r="92" spans="1:15" s="30" customFormat="1" ht="34.5" customHeight="1" x14ac:dyDescent="0.2">
      <c r="A92" s="265" t="s">
        <v>176</v>
      </c>
      <c r="B92" s="265" t="s">
        <v>166</v>
      </c>
      <c r="C92" s="254" t="s">
        <v>125</v>
      </c>
      <c r="D92" s="256">
        <v>6</v>
      </c>
      <c r="E92" s="261" t="s">
        <v>71</v>
      </c>
      <c r="F92" s="261" t="s">
        <v>67</v>
      </c>
      <c r="G92" s="261" t="s">
        <v>333</v>
      </c>
      <c r="H92" s="261" t="s">
        <v>70</v>
      </c>
      <c r="I92" s="264" t="s">
        <v>359</v>
      </c>
      <c r="J92" s="137"/>
      <c r="K92" s="121">
        <v>1</v>
      </c>
      <c r="L92" s="32"/>
      <c r="M92" s="32"/>
      <c r="N92" s="32"/>
      <c r="O92" s="32"/>
    </row>
    <row r="93" spans="1:15" s="30" customFormat="1" ht="12.2" customHeight="1" x14ac:dyDescent="0.2">
      <c r="A93" s="372" t="s">
        <v>176</v>
      </c>
      <c r="B93" s="372" t="s">
        <v>166</v>
      </c>
      <c r="C93" s="328">
        <v>2</v>
      </c>
      <c r="D93" s="330">
        <v>7</v>
      </c>
      <c r="E93" s="357" t="s">
        <v>72</v>
      </c>
      <c r="F93" s="357" t="s">
        <v>66</v>
      </c>
      <c r="G93" s="357" t="s">
        <v>333</v>
      </c>
      <c r="H93" s="357" t="s">
        <v>70</v>
      </c>
      <c r="I93" s="359" t="s">
        <v>468</v>
      </c>
      <c r="J93" s="301"/>
      <c r="K93" s="121">
        <v>1</v>
      </c>
      <c r="L93" s="32"/>
      <c r="M93" s="32"/>
      <c r="N93" s="32"/>
      <c r="O93" s="32"/>
    </row>
    <row r="94" spans="1:15" s="30" customFormat="1" ht="47.25" customHeight="1" x14ac:dyDescent="0.2">
      <c r="A94" s="374"/>
      <c r="B94" s="374"/>
      <c r="C94" s="329"/>
      <c r="D94" s="331"/>
      <c r="E94" s="358"/>
      <c r="F94" s="358"/>
      <c r="G94" s="358"/>
      <c r="H94" s="358"/>
      <c r="I94" s="360"/>
      <c r="J94" s="303"/>
      <c r="K94" s="121"/>
      <c r="L94" s="32"/>
      <c r="M94" s="32"/>
      <c r="N94" s="32"/>
      <c r="O94" s="32"/>
    </row>
    <row r="95" spans="1:15" s="30" customFormat="1" ht="55.5" customHeight="1" x14ac:dyDescent="0.2">
      <c r="A95" s="265" t="s">
        <v>176</v>
      </c>
      <c r="B95" s="265" t="s">
        <v>166</v>
      </c>
      <c r="C95" s="254" t="s">
        <v>125</v>
      </c>
      <c r="D95" s="256">
        <v>8</v>
      </c>
      <c r="E95" s="261" t="s">
        <v>73</v>
      </c>
      <c r="F95" s="261" t="s">
        <v>30</v>
      </c>
      <c r="G95" s="261" t="s">
        <v>333</v>
      </c>
      <c r="H95" s="261" t="s">
        <v>70</v>
      </c>
      <c r="I95" s="264" t="s">
        <v>469</v>
      </c>
      <c r="J95" s="137"/>
      <c r="K95" s="121">
        <v>1</v>
      </c>
      <c r="L95" s="32"/>
      <c r="M95" s="32"/>
      <c r="N95" s="32"/>
      <c r="O95" s="32"/>
    </row>
    <row r="96" spans="1:15" s="30" customFormat="1" ht="36.75" customHeight="1" x14ac:dyDescent="0.2">
      <c r="A96" s="265" t="s">
        <v>176</v>
      </c>
      <c r="B96" s="265" t="s">
        <v>166</v>
      </c>
      <c r="C96" s="254" t="s">
        <v>125</v>
      </c>
      <c r="D96" s="256">
        <v>9</v>
      </c>
      <c r="E96" s="261" t="s">
        <v>74</v>
      </c>
      <c r="F96" s="261" t="s">
        <v>30</v>
      </c>
      <c r="G96" s="261" t="s">
        <v>333</v>
      </c>
      <c r="H96" s="261" t="s">
        <v>75</v>
      </c>
      <c r="I96" s="264" t="s">
        <v>393</v>
      </c>
      <c r="J96" s="137"/>
      <c r="K96" s="121">
        <v>1</v>
      </c>
      <c r="L96" s="32"/>
      <c r="M96" s="32"/>
      <c r="N96" s="32"/>
      <c r="O96" s="32"/>
    </row>
    <row r="97" spans="1:15" s="30" customFormat="1" ht="59.25" customHeight="1" x14ac:dyDescent="0.2">
      <c r="A97" s="265" t="s">
        <v>176</v>
      </c>
      <c r="B97" s="265" t="s">
        <v>166</v>
      </c>
      <c r="C97" s="254" t="s">
        <v>125</v>
      </c>
      <c r="D97" s="256">
        <v>10</v>
      </c>
      <c r="E97" s="261" t="s">
        <v>76</v>
      </c>
      <c r="F97" s="263" t="s">
        <v>30</v>
      </c>
      <c r="G97" s="261" t="s">
        <v>333</v>
      </c>
      <c r="H97" s="261" t="s">
        <v>75</v>
      </c>
      <c r="I97" s="264" t="s">
        <v>470</v>
      </c>
      <c r="J97" s="137"/>
      <c r="K97" s="121">
        <v>1</v>
      </c>
      <c r="L97" s="32"/>
      <c r="M97" s="32"/>
      <c r="N97" s="32"/>
      <c r="O97" s="32"/>
    </row>
    <row r="98" spans="1:15" s="30" customFormat="1" ht="12.2" customHeight="1" x14ac:dyDescent="0.2">
      <c r="A98" s="372" t="s">
        <v>176</v>
      </c>
      <c r="B98" s="372" t="s">
        <v>166</v>
      </c>
      <c r="C98" s="328" t="s">
        <v>288</v>
      </c>
      <c r="D98" s="330"/>
      <c r="E98" s="361" t="s">
        <v>380</v>
      </c>
      <c r="F98" s="347" t="s">
        <v>77</v>
      </c>
      <c r="G98" s="357" t="s">
        <v>333</v>
      </c>
      <c r="H98" s="357"/>
      <c r="I98" s="365"/>
      <c r="J98" s="301"/>
      <c r="K98" s="121">
        <f>(K102+K104+K105+K107+K109+K111+K112+K113+K115+K117)/10</f>
        <v>0.9</v>
      </c>
      <c r="L98" s="32"/>
      <c r="M98" s="32"/>
      <c r="N98" s="32"/>
      <c r="O98" s="32"/>
    </row>
    <row r="99" spans="1:15" s="30" customFormat="1" ht="12.2" customHeight="1" x14ac:dyDescent="0.2">
      <c r="A99" s="373"/>
      <c r="B99" s="373"/>
      <c r="C99" s="350"/>
      <c r="D99" s="356"/>
      <c r="E99" s="362"/>
      <c r="F99" s="348"/>
      <c r="G99" s="364"/>
      <c r="H99" s="364"/>
      <c r="I99" s="366"/>
      <c r="J99" s="302"/>
      <c r="K99" s="121"/>
      <c r="L99" s="32"/>
      <c r="M99" s="32"/>
      <c r="N99" s="32"/>
      <c r="O99" s="32"/>
    </row>
    <row r="100" spans="1:15" s="30" customFormat="1" ht="14.25" customHeight="1" x14ac:dyDescent="0.2">
      <c r="A100" s="374"/>
      <c r="B100" s="374"/>
      <c r="C100" s="329"/>
      <c r="D100" s="331"/>
      <c r="E100" s="363"/>
      <c r="F100" s="349"/>
      <c r="G100" s="358"/>
      <c r="H100" s="358"/>
      <c r="I100" s="360"/>
      <c r="J100" s="303"/>
      <c r="K100" s="121"/>
      <c r="L100" s="32"/>
      <c r="M100" s="32"/>
      <c r="N100" s="32"/>
      <c r="O100" s="32"/>
    </row>
    <row r="101" spans="1:15" s="30" customFormat="1" ht="12.2" customHeight="1" x14ac:dyDescent="0.2">
      <c r="A101" s="378" t="s">
        <v>176</v>
      </c>
      <c r="B101" s="378" t="s">
        <v>166</v>
      </c>
      <c r="C101" s="367" t="s">
        <v>288</v>
      </c>
      <c r="D101" s="369">
        <v>1</v>
      </c>
      <c r="E101" s="357" t="s">
        <v>78</v>
      </c>
      <c r="F101" s="357" t="s">
        <v>79</v>
      </c>
      <c r="G101" s="357" t="s">
        <v>333</v>
      </c>
      <c r="H101" s="357" t="s">
        <v>80</v>
      </c>
      <c r="I101" s="365" t="s">
        <v>471</v>
      </c>
      <c r="J101" s="301"/>
      <c r="K101" s="121"/>
      <c r="L101" s="32"/>
      <c r="M101" s="32"/>
      <c r="N101" s="32"/>
      <c r="O101" s="32"/>
    </row>
    <row r="102" spans="1:15" s="30" customFormat="1" ht="24.75" customHeight="1" x14ac:dyDescent="0.2">
      <c r="A102" s="379"/>
      <c r="B102" s="379"/>
      <c r="C102" s="368"/>
      <c r="D102" s="370"/>
      <c r="E102" s="358"/>
      <c r="F102" s="358"/>
      <c r="G102" s="358"/>
      <c r="H102" s="358"/>
      <c r="I102" s="360"/>
      <c r="J102" s="303"/>
      <c r="K102" s="121">
        <v>1</v>
      </c>
      <c r="L102" s="32"/>
      <c r="M102" s="32"/>
      <c r="N102" s="32"/>
      <c r="O102" s="32"/>
    </row>
    <row r="103" spans="1:15" s="30" customFormat="1" ht="12.2" customHeight="1" x14ac:dyDescent="0.2">
      <c r="A103" s="378" t="s">
        <v>176</v>
      </c>
      <c r="B103" s="378" t="s">
        <v>166</v>
      </c>
      <c r="C103" s="328" t="s">
        <v>288</v>
      </c>
      <c r="D103" s="330">
        <v>2</v>
      </c>
      <c r="E103" s="357" t="s">
        <v>81</v>
      </c>
      <c r="F103" s="357" t="s">
        <v>79</v>
      </c>
      <c r="G103" s="357" t="s">
        <v>333</v>
      </c>
      <c r="H103" s="357" t="s">
        <v>80</v>
      </c>
      <c r="I103" s="359" t="s">
        <v>386</v>
      </c>
      <c r="J103" s="304"/>
      <c r="K103" s="121"/>
      <c r="L103" s="32"/>
      <c r="M103" s="32"/>
      <c r="N103" s="32"/>
      <c r="O103" s="32"/>
    </row>
    <row r="104" spans="1:15" s="30" customFormat="1" ht="24" customHeight="1" x14ac:dyDescent="0.2">
      <c r="A104" s="379"/>
      <c r="B104" s="379"/>
      <c r="C104" s="329"/>
      <c r="D104" s="331"/>
      <c r="E104" s="358"/>
      <c r="F104" s="358"/>
      <c r="G104" s="358"/>
      <c r="H104" s="358"/>
      <c r="I104" s="360"/>
      <c r="J104" s="305"/>
      <c r="K104" s="121">
        <v>1</v>
      </c>
      <c r="L104" s="32"/>
      <c r="M104" s="32"/>
      <c r="N104" s="32"/>
      <c r="O104" s="32"/>
    </row>
    <row r="105" spans="1:15" s="30" customFormat="1" ht="12.2" customHeight="1" x14ac:dyDescent="0.2">
      <c r="A105" s="378" t="s">
        <v>176</v>
      </c>
      <c r="B105" s="378" t="s">
        <v>166</v>
      </c>
      <c r="C105" s="328" t="s">
        <v>288</v>
      </c>
      <c r="D105" s="330">
        <v>3</v>
      </c>
      <c r="E105" s="357" t="s">
        <v>82</v>
      </c>
      <c r="F105" s="357" t="s">
        <v>83</v>
      </c>
      <c r="G105" s="357" t="s">
        <v>333</v>
      </c>
      <c r="H105" s="357" t="s">
        <v>80</v>
      </c>
      <c r="I105" s="365" t="s">
        <v>387</v>
      </c>
      <c r="J105" s="301"/>
      <c r="K105" s="121">
        <v>1</v>
      </c>
      <c r="L105" s="32"/>
      <c r="M105" s="32"/>
      <c r="N105" s="32"/>
      <c r="O105" s="32"/>
    </row>
    <row r="106" spans="1:15" s="30" customFormat="1" ht="24" customHeight="1" x14ac:dyDescent="0.2">
      <c r="A106" s="379"/>
      <c r="B106" s="379"/>
      <c r="C106" s="329"/>
      <c r="D106" s="331"/>
      <c r="E106" s="358"/>
      <c r="F106" s="358"/>
      <c r="G106" s="358"/>
      <c r="H106" s="358"/>
      <c r="I106" s="360"/>
      <c r="J106" s="303"/>
      <c r="K106" s="121"/>
      <c r="L106" s="32"/>
      <c r="M106" s="32"/>
      <c r="N106" s="32"/>
      <c r="O106" s="32"/>
    </row>
    <row r="107" spans="1:15" s="30" customFormat="1" ht="12.2" customHeight="1" x14ac:dyDescent="0.2">
      <c r="A107" s="378" t="s">
        <v>176</v>
      </c>
      <c r="B107" s="378" t="s">
        <v>166</v>
      </c>
      <c r="C107" s="328" t="s">
        <v>288</v>
      </c>
      <c r="D107" s="330">
        <v>4</v>
      </c>
      <c r="E107" s="357" t="s">
        <v>84</v>
      </c>
      <c r="F107" s="357" t="s">
        <v>79</v>
      </c>
      <c r="G107" s="357" t="s">
        <v>333</v>
      </c>
      <c r="H107" s="357" t="s">
        <v>80</v>
      </c>
      <c r="I107" s="365" t="s">
        <v>388</v>
      </c>
      <c r="J107" s="301"/>
      <c r="K107" s="121">
        <v>1</v>
      </c>
      <c r="L107" s="32"/>
      <c r="M107" s="32"/>
      <c r="N107" s="32"/>
      <c r="O107" s="32"/>
    </row>
    <row r="108" spans="1:15" s="30" customFormat="1" ht="76.7" customHeight="1" x14ac:dyDescent="0.2">
      <c r="A108" s="379"/>
      <c r="B108" s="379"/>
      <c r="C108" s="329"/>
      <c r="D108" s="331"/>
      <c r="E108" s="358"/>
      <c r="F108" s="358"/>
      <c r="G108" s="358"/>
      <c r="H108" s="358"/>
      <c r="I108" s="360"/>
      <c r="J108" s="303"/>
      <c r="K108" s="121"/>
      <c r="L108" s="32"/>
      <c r="M108" s="32"/>
      <c r="N108" s="32"/>
      <c r="O108" s="32"/>
    </row>
    <row r="109" spans="1:15" s="30" customFormat="1" ht="12.2" customHeight="1" x14ac:dyDescent="0.2">
      <c r="A109" s="378" t="s">
        <v>176</v>
      </c>
      <c r="B109" s="378" t="s">
        <v>166</v>
      </c>
      <c r="C109" s="328" t="s">
        <v>288</v>
      </c>
      <c r="D109" s="330">
        <v>5</v>
      </c>
      <c r="E109" s="357" t="s">
        <v>85</v>
      </c>
      <c r="F109" s="357" t="s">
        <v>86</v>
      </c>
      <c r="G109" s="357" t="s">
        <v>333</v>
      </c>
      <c r="H109" s="357" t="s">
        <v>80</v>
      </c>
      <c r="I109" s="359" t="s">
        <v>362</v>
      </c>
      <c r="J109" s="304"/>
      <c r="K109" s="121">
        <v>1</v>
      </c>
      <c r="L109" s="32"/>
      <c r="M109" s="32"/>
      <c r="N109" s="32"/>
      <c r="O109" s="32"/>
    </row>
    <row r="110" spans="1:15" s="30" customFormat="1" ht="24.75" customHeight="1" x14ac:dyDescent="0.2">
      <c r="A110" s="379"/>
      <c r="B110" s="379"/>
      <c r="C110" s="329"/>
      <c r="D110" s="331"/>
      <c r="E110" s="358"/>
      <c r="F110" s="358"/>
      <c r="G110" s="358"/>
      <c r="H110" s="358"/>
      <c r="I110" s="371"/>
      <c r="J110" s="305"/>
      <c r="K110" s="121"/>
      <c r="L110" s="32"/>
      <c r="M110" s="32"/>
      <c r="N110" s="32"/>
      <c r="O110" s="32"/>
    </row>
    <row r="111" spans="1:15" s="30" customFormat="1" ht="37.5" customHeight="1" x14ac:dyDescent="0.2">
      <c r="A111" s="267" t="s">
        <v>176</v>
      </c>
      <c r="B111" s="267" t="s">
        <v>166</v>
      </c>
      <c r="C111" s="254" t="s">
        <v>288</v>
      </c>
      <c r="D111" s="256">
        <v>6</v>
      </c>
      <c r="E111" s="261" t="s">
        <v>87</v>
      </c>
      <c r="F111" s="261" t="s">
        <v>88</v>
      </c>
      <c r="G111" s="261" t="s">
        <v>333</v>
      </c>
      <c r="H111" s="261" t="s">
        <v>80</v>
      </c>
      <c r="I111" s="264" t="s">
        <v>362</v>
      </c>
      <c r="J111" s="226"/>
      <c r="K111" s="121">
        <v>1</v>
      </c>
      <c r="L111" s="32"/>
      <c r="M111" s="32"/>
      <c r="N111" s="32"/>
      <c r="O111" s="32"/>
    </row>
    <row r="112" spans="1:15" s="30" customFormat="1" ht="69.75" customHeight="1" x14ac:dyDescent="0.2">
      <c r="A112" s="267" t="s">
        <v>176</v>
      </c>
      <c r="B112" s="267" t="s">
        <v>166</v>
      </c>
      <c r="C112" s="254" t="s">
        <v>288</v>
      </c>
      <c r="D112" s="256">
        <v>7</v>
      </c>
      <c r="E112" s="261" t="s">
        <v>89</v>
      </c>
      <c r="F112" s="263" t="s">
        <v>90</v>
      </c>
      <c r="G112" s="261" t="s">
        <v>333</v>
      </c>
      <c r="H112" s="261" t="s">
        <v>80</v>
      </c>
      <c r="I112" s="264" t="s">
        <v>363</v>
      </c>
      <c r="J112" s="226"/>
      <c r="K112" s="121">
        <v>1</v>
      </c>
      <c r="L112" s="32"/>
      <c r="M112" s="32"/>
      <c r="N112" s="32"/>
      <c r="O112" s="32"/>
    </row>
    <row r="113" spans="1:15" s="30" customFormat="1" ht="39.200000000000003" customHeight="1" x14ac:dyDescent="0.2">
      <c r="A113" s="378" t="s">
        <v>176</v>
      </c>
      <c r="B113" s="378" t="s">
        <v>166</v>
      </c>
      <c r="C113" s="328" t="s">
        <v>288</v>
      </c>
      <c r="D113" s="330">
        <v>8</v>
      </c>
      <c r="E113" s="357" t="s">
        <v>91</v>
      </c>
      <c r="F113" s="263" t="s">
        <v>77</v>
      </c>
      <c r="G113" s="357" t="s">
        <v>333</v>
      </c>
      <c r="H113" s="357" t="s">
        <v>80</v>
      </c>
      <c r="I113" s="359" t="s">
        <v>472</v>
      </c>
      <c r="J113" s="301"/>
      <c r="K113" s="121">
        <v>1</v>
      </c>
      <c r="L113" s="32"/>
      <c r="M113" s="32"/>
      <c r="N113" s="32"/>
      <c r="O113" s="32"/>
    </row>
    <row r="114" spans="1:15" s="30" customFormat="1" ht="21.75" customHeight="1" x14ac:dyDescent="0.2">
      <c r="A114" s="379"/>
      <c r="B114" s="379"/>
      <c r="C114" s="329"/>
      <c r="D114" s="331"/>
      <c r="E114" s="358"/>
      <c r="F114" s="262" t="s">
        <v>92</v>
      </c>
      <c r="G114" s="358"/>
      <c r="H114" s="358"/>
      <c r="I114" s="360"/>
      <c r="J114" s="303"/>
      <c r="K114" s="121"/>
      <c r="L114" s="32"/>
      <c r="M114" s="32"/>
      <c r="N114" s="32"/>
      <c r="O114" s="32"/>
    </row>
    <row r="115" spans="1:15" s="30" customFormat="1" ht="12.2" customHeight="1" x14ac:dyDescent="0.2">
      <c r="A115" s="378" t="s">
        <v>176</v>
      </c>
      <c r="B115" s="378" t="s">
        <v>166</v>
      </c>
      <c r="C115" s="328" t="s">
        <v>288</v>
      </c>
      <c r="D115" s="330">
        <v>9</v>
      </c>
      <c r="E115" s="357" t="s">
        <v>93</v>
      </c>
      <c r="F115" s="357" t="s">
        <v>79</v>
      </c>
      <c r="G115" s="357" t="s">
        <v>333</v>
      </c>
      <c r="H115" s="357" t="s">
        <v>80</v>
      </c>
      <c r="I115" s="359" t="s">
        <v>377</v>
      </c>
      <c r="J115" s="301"/>
      <c r="K115" s="121">
        <v>1</v>
      </c>
      <c r="L115" s="32"/>
      <c r="M115" s="32"/>
      <c r="N115" s="32"/>
      <c r="O115" s="32"/>
    </row>
    <row r="116" spans="1:15" s="30" customFormat="1" ht="38.25" customHeight="1" x14ac:dyDescent="0.2">
      <c r="A116" s="379"/>
      <c r="B116" s="379"/>
      <c r="C116" s="329"/>
      <c r="D116" s="331"/>
      <c r="E116" s="358"/>
      <c r="F116" s="358"/>
      <c r="G116" s="358"/>
      <c r="H116" s="358"/>
      <c r="I116" s="360"/>
      <c r="J116" s="303"/>
      <c r="K116" s="121"/>
      <c r="L116" s="32"/>
      <c r="M116" s="32"/>
      <c r="N116" s="32"/>
      <c r="O116" s="32"/>
    </row>
    <row r="117" spans="1:15" s="30" customFormat="1" ht="37.5" customHeight="1" x14ac:dyDescent="0.2">
      <c r="A117" s="378" t="s">
        <v>176</v>
      </c>
      <c r="B117" s="378" t="s">
        <v>166</v>
      </c>
      <c r="C117" s="328" t="s">
        <v>288</v>
      </c>
      <c r="D117" s="330">
        <v>10</v>
      </c>
      <c r="E117" s="357" t="s">
        <v>94</v>
      </c>
      <c r="F117" s="263" t="s">
        <v>77</v>
      </c>
      <c r="G117" s="357" t="s">
        <v>333</v>
      </c>
      <c r="H117" s="357" t="s">
        <v>80</v>
      </c>
      <c r="I117" s="359" t="s">
        <v>473</v>
      </c>
      <c r="J117" s="301"/>
      <c r="K117" s="121">
        <v>0</v>
      </c>
      <c r="L117" s="32"/>
      <c r="M117" s="32"/>
      <c r="N117" s="32"/>
      <c r="O117" s="32"/>
    </row>
    <row r="118" spans="1:15" s="30" customFormat="1" ht="14.25" customHeight="1" x14ac:dyDescent="0.2">
      <c r="A118" s="379"/>
      <c r="B118" s="379"/>
      <c r="C118" s="329"/>
      <c r="D118" s="331"/>
      <c r="E118" s="358"/>
      <c r="F118" s="262" t="s">
        <v>92</v>
      </c>
      <c r="G118" s="358"/>
      <c r="H118" s="358"/>
      <c r="I118" s="360"/>
      <c r="J118" s="303"/>
      <c r="K118" s="121"/>
      <c r="L118" s="32"/>
      <c r="M118" s="32"/>
      <c r="N118" s="32"/>
      <c r="O118" s="32"/>
    </row>
    <row r="119" spans="1:15" s="30" customFormat="1" ht="12.2" customHeight="1" x14ac:dyDescent="0.2">
      <c r="A119" s="372" t="s">
        <v>176</v>
      </c>
      <c r="B119" s="372" t="s">
        <v>166</v>
      </c>
      <c r="C119" s="328" t="s">
        <v>5</v>
      </c>
      <c r="D119" s="330"/>
      <c r="E119" s="361" t="s">
        <v>381</v>
      </c>
      <c r="F119" s="357"/>
      <c r="G119" s="357" t="s">
        <v>95</v>
      </c>
      <c r="H119" s="357" t="s">
        <v>95</v>
      </c>
      <c r="I119" s="359"/>
      <c r="J119" s="301"/>
      <c r="K119" s="121">
        <f>(K121+K123+K124+K125+K129+K126+K129+K132)/8</f>
        <v>0.75</v>
      </c>
      <c r="L119" s="32"/>
      <c r="M119" s="32"/>
      <c r="N119" s="32"/>
      <c r="O119" s="32"/>
    </row>
    <row r="120" spans="1:15" s="30" customFormat="1" ht="27" customHeight="1" x14ac:dyDescent="0.2">
      <c r="A120" s="374"/>
      <c r="B120" s="374"/>
      <c r="C120" s="329"/>
      <c r="D120" s="331"/>
      <c r="E120" s="363"/>
      <c r="F120" s="358"/>
      <c r="G120" s="358"/>
      <c r="H120" s="358"/>
      <c r="I120" s="371"/>
      <c r="J120" s="303"/>
      <c r="K120" s="121"/>
      <c r="L120" s="32"/>
      <c r="M120" s="32"/>
      <c r="N120" s="32"/>
      <c r="O120" s="32"/>
    </row>
    <row r="121" spans="1:15" s="30" customFormat="1" ht="55.5" customHeight="1" x14ac:dyDescent="0.2">
      <c r="A121" s="265" t="s">
        <v>176</v>
      </c>
      <c r="B121" s="265" t="s">
        <v>166</v>
      </c>
      <c r="C121" s="254" t="s">
        <v>5</v>
      </c>
      <c r="D121" s="256">
        <v>1</v>
      </c>
      <c r="E121" s="261" t="s">
        <v>96</v>
      </c>
      <c r="F121" s="261" t="s">
        <v>97</v>
      </c>
      <c r="G121" s="261" t="s">
        <v>333</v>
      </c>
      <c r="H121" s="261" t="s">
        <v>98</v>
      </c>
      <c r="I121" s="264" t="s">
        <v>474</v>
      </c>
      <c r="J121" s="137" t="s">
        <v>475</v>
      </c>
      <c r="K121" s="121">
        <v>0</v>
      </c>
      <c r="L121" s="32"/>
      <c r="M121" s="32"/>
      <c r="N121" s="32"/>
      <c r="O121" s="32"/>
    </row>
    <row r="122" spans="1:15" s="30" customFormat="1" ht="34.5" customHeight="1" x14ac:dyDescent="0.2">
      <c r="A122" s="372" t="s">
        <v>176</v>
      </c>
      <c r="B122" s="372" t="s">
        <v>166</v>
      </c>
      <c r="C122" s="328" t="s">
        <v>5</v>
      </c>
      <c r="D122" s="330">
        <v>2</v>
      </c>
      <c r="E122" s="261" t="s">
        <v>99</v>
      </c>
      <c r="F122" s="261" t="s">
        <v>77</v>
      </c>
      <c r="G122" s="357" t="s">
        <v>333</v>
      </c>
      <c r="H122" s="357" t="s">
        <v>98</v>
      </c>
      <c r="I122" s="359" t="s">
        <v>378</v>
      </c>
      <c r="J122" s="301"/>
      <c r="K122" s="121"/>
      <c r="L122" s="32"/>
      <c r="M122" s="32"/>
      <c r="N122" s="32"/>
      <c r="O122" s="32"/>
    </row>
    <row r="123" spans="1:15" s="30" customFormat="1" ht="24" customHeight="1" x14ac:dyDescent="0.2">
      <c r="A123" s="373"/>
      <c r="B123" s="373"/>
      <c r="C123" s="350"/>
      <c r="D123" s="356"/>
      <c r="E123" s="261" t="s">
        <v>100</v>
      </c>
      <c r="F123" s="261" t="s">
        <v>26</v>
      </c>
      <c r="G123" s="364"/>
      <c r="H123" s="364"/>
      <c r="I123" s="366"/>
      <c r="J123" s="302"/>
      <c r="K123" s="121">
        <v>1</v>
      </c>
      <c r="L123" s="32"/>
      <c r="M123" s="32"/>
      <c r="N123" s="32"/>
      <c r="O123" s="32"/>
    </row>
    <row r="124" spans="1:15" s="30" customFormat="1" ht="12.75" customHeight="1" x14ac:dyDescent="0.2">
      <c r="A124" s="373"/>
      <c r="B124" s="373"/>
      <c r="C124" s="350"/>
      <c r="D124" s="356"/>
      <c r="E124" s="261" t="s">
        <v>101</v>
      </c>
      <c r="F124" s="261" t="s">
        <v>103</v>
      </c>
      <c r="G124" s="364"/>
      <c r="H124" s="364"/>
      <c r="I124" s="366"/>
      <c r="J124" s="302"/>
      <c r="K124" s="121">
        <v>1</v>
      </c>
      <c r="L124" s="32"/>
      <c r="M124" s="32"/>
      <c r="N124" s="32"/>
      <c r="O124" s="32"/>
    </row>
    <row r="125" spans="1:15" s="30" customFormat="1" ht="15.75" customHeight="1" x14ac:dyDescent="0.2">
      <c r="A125" s="374"/>
      <c r="B125" s="374"/>
      <c r="C125" s="329"/>
      <c r="D125" s="331"/>
      <c r="E125" s="261" t="s">
        <v>102</v>
      </c>
      <c r="F125" s="231"/>
      <c r="G125" s="358"/>
      <c r="H125" s="358"/>
      <c r="I125" s="360"/>
      <c r="J125" s="303"/>
      <c r="K125" s="121">
        <v>1</v>
      </c>
      <c r="L125" s="32"/>
      <c r="M125" s="32"/>
      <c r="N125" s="32"/>
      <c r="O125" s="32"/>
    </row>
    <row r="126" spans="1:15" s="30" customFormat="1" ht="39.75" customHeight="1" x14ac:dyDescent="0.2">
      <c r="A126" s="372" t="s">
        <v>176</v>
      </c>
      <c r="B126" s="372" t="s">
        <v>166</v>
      </c>
      <c r="C126" s="328" t="s">
        <v>5</v>
      </c>
      <c r="D126" s="330">
        <v>3</v>
      </c>
      <c r="E126" s="357" t="s">
        <v>104</v>
      </c>
      <c r="F126" s="263" t="s">
        <v>77</v>
      </c>
      <c r="G126" s="357" t="s">
        <v>333</v>
      </c>
      <c r="H126" s="357" t="s">
        <v>98</v>
      </c>
      <c r="I126" s="365"/>
      <c r="J126" s="301"/>
      <c r="K126" s="121"/>
      <c r="L126" s="32"/>
      <c r="M126" s="32"/>
      <c r="N126" s="32"/>
      <c r="O126" s="32"/>
    </row>
    <row r="127" spans="1:15" s="30" customFormat="1" ht="9" customHeight="1" x14ac:dyDescent="0.2">
      <c r="A127" s="373"/>
      <c r="B127" s="373"/>
      <c r="C127" s="350"/>
      <c r="D127" s="356"/>
      <c r="E127" s="364"/>
      <c r="F127" s="146" t="s">
        <v>26</v>
      </c>
      <c r="G127" s="364"/>
      <c r="H127" s="364"/>
      <c r="I127" s="366"/>
      <c r="J127" s="302"/>
      <c r="K127" s="121"/>
      <c r="L127" s="32"/>
      <c r="M127" s="32"/>
      <c r="N127" s="32"/>
      <c r="O127" s="32"/>
    </row>
    <row r="128" spans="1:15" s="30" customFormat="1" ht="14.25" customHeight="1" x14ac:dyDescent="0.2">
      <c r="A128" s="374"/>
      <c r="B128" s="374"/>
      <c r="C128" s="329"/>
      <c r="D128" s="331"/>
      <c r="E128" s="358"/>
      <c r="F128" s="146" t="s">
        <v>103</v>
      </c>
      <c r="G128" s="358"/>
      <c r="H128" s="358"/>
      <c r="I128" s="360"/>
      <c r="J128" s="303"/>
      <c r="K128" s="121"/>
      <c r="L128" s="32"/>
      <c r="M128" s="32"/>
      <c r="N128" s="32"/>
      <c r="O128" s="32"/>
    </row>
    <row r="129" spans="1:15" s="30" customFormat="1" ht="34.5" customHeight="1" x14ac:dyDescent="0.2">
      <c r="A129" s="372" t="s">
        <v>176</v>
      </c>
      <c r="B129" s="372" t="s">
        <v>166</v>
      </c>
      <c r="C129" s="328" t="s">
        <v>5</v>
      </c>
      <c r="D129" s="330">
        <v>4</v>
      </c>
      <c r="E129" s="357" t="s">
        <v>105</v>
      </c>
      <c r="F129" s="263" t="s">
        <v>77</v>
      </c>
      <c r="G129" s="357" t="s">
        <v>333</v>
      </c>
      <c r="H129" s="357" t="s">
        <v>98</v>
      </c>
      <c r="I129" s="365" t="s">
        <v>364</v>
      </c>
      <c r="J129" s="301"/>
      <c r="K129" s="121">
        <v>1</v>
      </c>
      <c r="L129" s="32"/>
      <c r="M129" s="32"/>
      <c r="N129" s="32"/>
      <c r="O129" s="32"/>
    </row>
    <row r="130" spans="1:15" s="30" customFormat="1" ht="12.2" customHeight="1" x14ac:dyDescent="0.2">
      <c r="A130" s="373"/>
      <c r="B130" s="373"/>
      <c r="C130" s="350"/>
      <c r="D130" s="356"/>
      <c r="E130" s="364"/>
      <c r="F130" s="146" t="s">
        <v>26</v>
      </c>
      <c r="G130" s="364"/>
      <c r="H130" s="364"/>
      <c r="I130" s="366"/>
      <c r="J130" s="302"/>
      <c r="K130" s="121"/>
      <c r="L130" s="32"/>
      <c r="M130" s="32"/>
      <c r="N130" s="32"/>
      <c r="O130" s="32"/>
    </row>
    <row r="131" spans="1:15" s="30" customFormat="1" ht="12.2" customHeight="1" x14ac:dyDescent="0.2">
      <c r="A131" s="374"/>
      <c r="B131" s="374"/>
      <c r="C131" s="329"/>
      <c r="D131" s="331"/>
      <c r="E131" s="358"/>
      <c r="F131" s="262" t="s">
        <v>103</v>
      </c>
      <c r="G131" s="358"/>
      <c r="H131" s="358"/>
      <c r="I131" s="360"/>
      <c r="J131" s="303"/>
      <c r="K131" s="121"/>
      <c r="L131" s="32"/>
      <c r="M131" s="32"/>
      <c r="N131" s="32"/>
      <c r="O131" s="32"/>
    </row>
    <row r="132" spans="1:15" s="30" customFormat="1" ht="171.75" customHeight="1" x14ac:dyDescent="0.2">
      <c r="A132" s="265" t="s">
        <v>176</v>
      </c>
      <c r="B132" s="265" t="s">
        <v>166</v>
      </c>
      <c r="C132" s="254" t="s">
        <v>24</v>
      </c>
      <c r="D132" s="256"/>
      <c r="E132" s="266" t="s">
        <v>106</v>
      </c>
      <c r="F132" s="230" t="s">
        <v>97</v>
      </c>
      <c r="G132" s="266" t="s">
        <v>333</v>
      </c>
      <c r="H132" s="266" t="s">
        <v>179</v>
      </c>
      <c r="I132" s="250" t="s">
        <v>389</v>
      </c>
      <c r="J132" s="137"/>
      <c r="K132" s="121">
        <v>1</v>
      </c>
      <c r="L132" s="32"/>
      <c r="M132" s="32"/>
      <c r="N132" s="32"/>
      <c r="O132" s="32"/>
    </row>
    <row r="133" spans="1:15" s="30" customFormat="1" ht="12.75" customHeight="1" x14ac:dyDescent="0.2">
      <c r="A133" s="128" t="s">
        <v>176</v>
      </c>
      <c r="B133" s="128" t="s">
        <v>168</v>
      </c>
      <c r="C133" s="147"/>
      <c r="D133" s="147"/>
      <c r="E133" s="341" t="s">
        <v>180</v>
      </c>
      <c r="F133" s="342"/>
      <c r="G133" s="342"/>
      <c r="H133" s="342"/>
      <c r="I133" s="343"/>
      <c r="J133" s="137"/>
      <c r="K133" s="115">
        <f>SUM(K134:K137)/4</f>
        <v>1</v>
      </c>
      <c r="L133" s="31"/>
      <c r="M133" s="31"/>
      <c r="N133" s="31"/>
      <c r="O133" s="31"/>
    </row>
    <row r="134" spans="1:15" s="30" customFormat="1" ht="77.25" customHeight="1" x14ac:dyDescent="0.2">
      <c r="A134" s="254" t="s">
        <v>176</v>
      </c>
      <c r="B134" s="265" t="s">
        <v>168</v>
      </c>
      <c r="C134" s="250" t="s">
        <v>124</v>
      </c>
      <c r="D134" s="250"/>
      <c r="E134" s="261" t="s">
        <v>293</v>
      </c>
      <c r="F134" s="261" t="s">
        <v>294</v>
      </c>
      <c r="G134" s="261" t="s">
        <v>295</v>
      </c>
      <c r="H134" s="261" t="s">
        <v>399</v>
      </c>
      <c r="I134" s="242" t="s">
        <v>433</v>
      </c>
      <c r="J134" s="243"/>
      <c r="K134" s="33">
        <v>1</v>
      </c>
      <c r="L134" s="31"/>
      <c r="M134" s="31"/>
      <c r="N134" s="31"/>
      <c r="O134" s="31"/>
    </row>
    <row r="135" spans="1:15" s="30" customFormat="1" ht="105.75" customHeight="1" x14ac:dyDescent="0.2">
      <c r="A135" s="254" t="s">
        <v>176</v>
      </c>
      <c r="B135" s="265" t="s">
        <v>168</v>
      </c>
      <c r="C135" s="250" t="s">
        <v>125</v>
      </c>
      <c r="D135" s="250"/>
      <c r="E135" s="261" t="s">
        <v>0</v>
      </c>
      <c r="F135" s="261" t="s">
        <v>1</v>
      </c>
      <c r="G135" s="261" t="s">
        <v>295</v>
      </c>
      <c r="H135" s="261" t="s">
        <v>2</v>
      </c>
      <c r="I135" s="239" t="s">
        <v>434</v>
      </c>
      <c r="J135" s="240"/>
      <c r="K135" s="33">
        <v>1</v>
      </c>
      <c r="L135" s="31"/>
      <c r="M135" s="31"/>
      <c r="N135" s="31"/>
      <c r="O135" s="31"/>
    </row>
    <row r="136" spans="1:15" s="30" customFormat="1" ht="111.75" customHeight="1" x14ac:dyDescent="0.2">
      <c r="A136" s="254" t="s">
        <v>176</v>
      </c>
      <c r="B136" s="265" t="s">
        <v>168</v>
      </c>
      <c r="C136" s="250" t="s">
        <v>288</v>
      </c>
      <c r="D136" s="250"/>
      <c r="E136" s="261" t="s">
        <v>3</v>
      </c>
      <c r="F136" s="261" t="s">
        <v>4</v>
      </c>
      <c r="G136" s="261" t="s">
        <v>295</v>
      </c>
      <c r="H136" s="261" t="s">
        <v>402</v>
      </c>
      <c r="I136" s="250" t="s">
        <v>435</v>
      </c>
      <c r="J136" s="244" t="s">
        <v>436</v>
      </c>
      <c r="K136" s="31">
        <v>1</v>
      </c>
      <c r="L136" s="31"/>
      <c r="M136" s="31"/>
      <c r="N136" s="31"/>
      <c r="O136" s="31"/>
    </row>
    <row r="137" spans="1:15" s="30" customFormat="1" ht="119.25" customHeight="1" x14ac:dyDescent="0.2">
      <c r="A137" s="254" t="s">
        <v>176</v>
      </c>
      <c r="B137" s="265" t="s">
        <v>168</v>
      </c>
      <c r="C137" s="250" t="s">
        <v>5</v>
      </c>
      <c r="D137" s="250"/>
      <c r="E137" s="148" t="s">
        <v>6</v>
      </c>
      <c r="F137" s="266" t="s">
        <v>7</v>
      </c>
      <c r="G137" s="266" t="s">
        <v>295</v>
      </c>
      <c r="H137" s="266" t="s">
        <v>400</v>
      </c>
      <c r="I137" s="250" t="s">
        <v>437</v>
      </c>
      <c r="J137" s="136" t="s">
        <v>438</v>
      </c>
      <c r="K137" s="31">
        <v>1</v>
      </c>
      <c r="L137" s="31"/>
      <c r="M137" s="31"/>
      <c r="N137" s="31"/>
      <c r="O137" s="31"/>
    </row>
    <row r="138" spans="1:15" s="30" customFormat="1" ht="12" x14ac:dyDescent="0.2">
      <c r="C138" s="13"/>
      <c r="D138" s="13"/>
      <c r="E138" s="13"/>
      <c r="F138" s="13"/>
      <c r="G138" s="13"/>
      <c r="H138" s="13"/>
      <c r="I138" s="13"/>
      <c r="K138" s="121"/>
    </row>
    <row r="139" spans="1:15" s="30" customFormat="1" ht="12" x14ac:dyDescent="0.2">
      <c r="C139" s="13"/>
      <c r="D139" s="13"/>
      <c r="E139" s="13"/>
      <c r="F139" s="13"/>
      <c r="G139" s="13"/>
      <c r="H139" s="13"/>
      <c r="I139" s="13"/>
      <c r="K139" s="121"/>
    </row>
    <row r="140" spans="1:15" s="30" customFormat="1" ht="12" x14ac:dyDescent="0.2">
      <c r="C140" s="13"/>
      <c r="D140" s="13"/>
      <c r="E140" s="13"/>
      <c r="F140" s="13"/>
      <c r="G140" s="13"/>
      <c r="H140" s="13"/>
      <c r="I140" s="13"/>
      <c r="K140" s="121"/>
    </row>
    <row r="141" spans="1:15" s="30" customFormat="1" ht="12" x14ac:dyDescent="0.2">
      <c r="C141" s="13"/>
      <c r="D141" s="13"/>
      <c r="E141" s="13"/>
      <c r="F141" s="13"/>
      <c r="G141" s="13"/>
      <c r="H141" s="13"/>
      <c r="I141" s="13"/>
      <c r="K141" s="121"/>
    </row>
    <row r="142" spans="1:15" s="30" customFormat="1" ht="12" x14ac:dyDescent="0.2">
      <c r="C142" s="13"/>
      <c r="D142" s="13"/>
      <c r="E142" s="13"/>
      <c r="F142" s="13"/>
      <c r="G142" s="13"/>
      <c r="H142" s="13"/>
      <c r="I142" s="13"/>
      <c r="K142" s="121"/>
    </row>
    <row r="143" spans="1:15" s="30" customFormat="1" ht="12" x14ac:dyDescent="0.2">
      <c r="C143" s="13"/>
      <c r="D143" s="13"/>
      <c r="E143" s="13"/>
      <c r="F143" s="13"/>
      <c r="G143" s="13"/>
      <c r="H143" s="13"/>
      <c r="I143" s="13"/>
      <c r="K143" s="121"/>
    </row>
    <row r="144" spans="1:15" s="30" customFormat="1" ht="12" x14ac:dyDescent="0.2">
      <c r="C144" s="13"/>
      <c r="D144" s="13"/>
      <c r="E144" s="13"/>
      <c r="F144" s="13"/>
      <c r="G144" s="13"/>
      <c r="H144" s="13"/>
      <c r="I144" s="13"/>
      <c r="K144" s="121"/>
    </row>
    <row r="145" spans="3:11" s="30" customFormat="1" ht="12" x14ac:dyDescent="0.2">
      <c r="C145" s="13"/>
      <c r="D145" s="13"/>
      <c r="E145" s="13"/>
      <c r="F145" s="13"/>
      <c r="G145" s="13"/>
      <c r="H145" s="13"/>
      <c r="I145" s="13"/>
      <c r="K145" s="121"/>
    </row>
    <row r="146" spans="3:11" s="30" customFormat="1" ht="12" x14ac:dyDescent="0.2">
      <c r="C146" s="13"/>
      <c r="D146" s="13"/>
      <c r="E146" s="13"/>
      <c r="F146" s="13"/>
      <c r="G146" s="13"/>
      <c r="H146" s="13"/>
      <c r="I146" s="13"/>
      <c r="K146" s="121"/>
    </row>
    <row r="147" spans="3:11" s="30" customFormat="1" ht="12" x14ac:dyDescent="0.2">
      <c r="C147" s="13"/>
      <c r="D147" s="13"/>
      <c r="E147" s="13"/>
      <c r="F147" s="13"/>
      <c r="G147" s="13"/>
      <c r="H147" s="13"/>
      <c r="I147" s="13"/>
      <c r="K147" s="121"/>
    </row>
    <row r="148" spans="3:11" s="30" customFormat="1" ht="12" x14ac:dyDescent="0.2">
      <c r="C148" s="13"/>
      <c r="D148" s="13"/>
      <c r="E148" s="13"/>
      <c r="F148" s="13"/>
      <c r="G148" s="13"/>
      <c r="H148" s="13"/>
      <c r="I148" s="13"/>
      <c r="K148" s="121"/>
    </row>
    <row r="149" spans="3:11" s="30" customFormat="1" ht="12" x14ac:dyDescent="0.2">
      <c r="C149" s="13"/>
      <c r="D149" s="13"/>
      <c r="E149" s="13"/>
      <c r="F149" s="13"/>
      <c r="G149" s="13"/>
      <c r="H149" s="13"/>
      <c r="I149" s="13"/>
      <c r="K149" s="121"/>
    </row>
    <row r="150" spans="3:11" s="30" customFormat="1" ht="12" x14ac:dyDescent="0.2">
      <c r="C150" s="13"/>
      <c r="D150" s="13"/>
      <c r="E150" s="13"/>
      <c r="F150" s="13"/>
      <c r="G150" s="13"/>
      <c r="H150" s="13"/>
      <c r="I150" s="13"/>
      <c r="K150" s="121"/>
    </row>
    <row r="151" spans="3:11" s="30" customFormat="1" ht="12" x14ac:dyDescent="0.2">
      <c r="C151" s="13"/>
      <c r="D151" s="13"/>
      <c r="E151" s="13"/>
      <c r="F151" s="13"/>
      <c r="G151" s="13"/>
      <c r="H151" s="13"/>
      <c r="I151" s="13"/>
      <c r="K151" s="121"/>
    </row>
    <row r="152" spans="3:11" s="30" customFormat="1" ht="12" x14ac:dyDescent="0.2">
      <c r="C152" s="13"/>
      <c r="D152" s="13"/>
      <c r="E152" s="13"/>
      <c r="F152" s="13"/>
      <c r="G152" s="13"/>
      <c r="H152" s="13"/>
      <c r="I152" s="13"/>
      <c r="K152" s="121"/>
    </row>
    <row r="153" spans="3:11" s="30" customFormat="1" ht="12" x14ac:dyDescent="0.2">
      <c r="C153" s="13"/>
      <c r="D153" s="13"/>
      <c r="E153" s="13"/>
      <c r="F153" s="13"/>
      <c r="G153" s="13"/>
      <c r="H153" s="13"/>
      <c r="I153" s="13"/>
      <c r="K153" s="121"/>
    </row>
    <row r="154" spans="3:11" s="30" customFormat="1" ht="12" x14ac:dyDescent="0.2">
      <c r="C154" s="13"/>
      <c r="D154" s="13"/>
      <c r="E154" s="13"/>
      <c r="F154" s="13"/>
      <c r="G154" s="13"/>
      <c r="H154" s="13"/>
      <c r="I154" s="13"/>
      <c r="K154" s="121"/>
    </row>
    <row r="155" spans="3:11" s="30" customFormat="1" ht="12" x14ac:dyDescent="0.2">
      <c r="C155" s="13"/>
      <c r="D155" s="13"/>
      <c r="E155" s="13"/>
      <c r="F155" s="13"/>
      <c r="G155" s="13"/>
      <c r="H155" s="13"/>
      <c r="I155" s="13"/>
      <c r="K155" s="121"/>
    </row>
    <row r="156" spans="3:11" s="30" customFormat="1" ht="12" x14ac:dyDescent="0.2">
      <c r="C156" s="13"/>
      <c r="D156" s="13"/>
      <c r="E156" s="13"/>
      <c r="F156" s="13"/>
      <c r="G156" s="13"/>
      <c r="H156" s="13"/>
      <c r="I156" s="13"/>
      <c r="K156" s="121"/>
    </row>
    <row r="157" spans="3:11" s="30" customFormat="1" ht="12" x14ac:dyDescent="0.2">
      <c r="C157" s="13"/>
      <c r="D157" s="13"/>
      <c r="E157" s="13"/>
      <c r="F157" s="13"/>
      <c r="G157" s="13"/>
      <c r="H157" s="13"/>
      <c r="I157" s="13"/>
      <c r="K157" s="121"/>
    </row>
    <row r="158" spans="3:11" s="30" customFormat="1" ht="12" x14ac:dyDescent="0.2">
      <c r="C158" s="13"/>
      <c r="D158" s="13"/>
      <c r="E158" s="13"/>
      <c r="F158" s="13"/>
      <c r="G158" s="13"/>
      <c r="H158" s="13"/>
      <c r="I158" s="13"/>
      <c r="K158" s="121"/>
    </row>
    <row r="159" spans="3:11" s="30" customFormat="1" ht="12.2" customHeight="1" x14ac:dyDescent="0.2">
      <c r="C159" s="13"/>
      <c r="D159" s="13"/>
      <c r="E159" s="13"/>
      <c r="F159" s="13"/>
      <c r="G159" s="13"/>
      <c r="H159" s="13"/>
      <c r="I159" s="13"/>
      <c r="K159" s="121"/>
    </row>
    <row r="160" spans="3:11" s="30" customFormat="1" ht="12" x14ac:dyDescent="0.2">
      <c r="C160" s="13"/>
      <c r="D160" s="13"/>
      <c r="E160" s="13"/>
      <c r="F160" s="13"/>
      <c r="G160" s="13"/>
      <c r="H160" s="13"/>
      <c r="I160" s="13"/>
      <c r="K160" s="121"/>
    </row>
    <row r="161" spans="3:11" s="30" customFormat="1" ht="12" x14ac:dyDescent="0.2">
      <c r="C161" s="13"/>
      <c r="D161" s="13"/>
      <c r="E161" s="13"/>
      <c r="F161" s="13"/>
      <c r="G161" s="13"/>
      <c r="H161" s="13"/>
      <c r="I161" s="13"/>
      <c r="K161" s="121"/>
    </row>
    <row r="162" spans="3:11" s="30" customFormat="1" ht="12" x14ac:dyDescent="0.2">
      <c r="C162" s="13"/>
      <c r="D162" s="13"/>
      <c r="E162" s="13"/>
      <c r="F162" s="13"/>
      <c r="G162" s="13"/>
      <c r="H162" s="13"/>
      <c r="I162" s="13"/>
      <c r="K162" s="121"/>
    </row>
    <row r="163" spans="3:11" s="30" customFormat="1" ht="12" x14ac:dyDescent="0.2">
      <c r="C163" s="13"/>
      <c r="D163" s="13"/>
      <c r="E163" s="13"/>
      <c r="F163" s="13"/>
      <c r="G163" s="13"/>
      <c r="H163" s="13"/>
      <c r="I163" s="13"/>
      <c r="K163" s="121"/>
    </row>
    <row r="164" spans="3:11" s="30" customFormat="1" ht="12" x14ac:dyDescent="0.2">
      <c r="C164" s="13"/>
      <c r="D164" s="13"/>
      <c r="E164" s="13"/>
      <c r="F164" s="13"/>
      <c r="G164" s="13"/>
      <c r="H164" s="13"/>
      <c r="I164" s="13"/>
      <c r="K164" s="121"/>
    </row>
    <row r="165" spans="3:11" s="30" customFormat="1" ht="12" x14ac:dyDescent="0.2">
      <c r="C165" s="13"/>
      <c r="D165" s="13"/>
      <c r="E165" s="13"/>
      <c r="F165" s="13"/>
      <c r="G165" s="13"/>
      <c r="H165" s="13"/>
      <c r="I165" s="13"/>
      <c r="K165" s="121"/>
    </row>
    <row r="166" spans="3:11" s="30" customFormat="1" ht="12" x14ac:dyDescent="0.2">
      <c r="C166" s="13"/>
      <c r="D166" s="13"/>
      <c r="E166" s="13"/>
      <c r="F166" s="13"/>
      <c r="G166" s="13"/>
      <c r="H166" s="13"/>
      <c r="I166" s="13"/>
      <c r="K166" s="121"/>
    </row>
    <row r="167" spans="3:11" s="30" customFormat="1" ht="12" x14ac:dyDescent="0.2">
      <c r="C167" s="13"/>
      <c r="D167" s="13"/>
      <c r="E167" s="13"/>
      <c r="F167" s="13"/>
      <c r="G167" s="13"/>
      <c r="H167" s="13"/>
      <c r="I167" s="13"/>
      <c r="K167" s="121"/>
    </row>
    <row r="168" spans="3:11" s="30" customFormat="1" ht="12" x14ac:dyDescent="0.2">
      <c r="C168" s="13"/>
      <c r="D168" s="13"/>
      <c r="E168" s="13"/>
      <c r="F168" s="13"/>
      <c r="G168" s="13"/>
      <c r="H168" s="13"/>
      <c r="I168" s="13"/>
      <c r="K168" s="121"/>
    </row>
    <row r="169" spans="3:11" s="30" customFormat="1" ht="12" x14ac:dyDescent="0.2">
      <c r="K169" s="121"/>
    </row>
    <row r="170" spans="3:11" s="30" customFormat="1" ht="12" x14ac:dyDescent="0.2">
      <c r="K170" s="121"/>
    </row>
    <row r="171" spans="3:11" s="30" customFormat="1" ht="12" x14ac:dyDescent="0.2">
      <c r="K171" s="121"/>
    </row>
    <row r="172" spans="3:11" s="30" customFormat="1" ht="12" x14ac:dyDescent="0.2">
      <c r="K172" s="121"/>
    </row>
    <row r="173" spans="3:11" s="30" customFormat="1" ht="12" x14ac:dyDescent="0.2">
      <c r="K173" s="121"/>
    </row>
    <row r="174" spans="3:11" s="30" customFormat="1" ht="12" x14ac:dyDescent="0.2">
      <c r="K174" s="121"/>
    </row>
    <row r="175" spans="3:11" s="30" customFormat="1" ht="12" x14ac:dyDescent="0.2">
      <c r="K175" s="121"/>
    </row>
    <row r="176" spans="3:11" s="30" customFormat="1" ht="12" x14ac:dyDescent="0.2">
      <c r="K176" s="121"/>
    </row>
    <row r="177" spans="11:11" s="30" customFormat="1" ht="12" x14ac:dyDescent="0.2">
      <c r="K177" s="121"/>
    </row>
    <row r="178" spans="11:11" s="30" customFormat="1" ht="12" x14ac:dyDescent="0.2">
      <c r="K178" s="121"/>
    </row>
    <row r="179" spans="11:11" s="30" customFormat="1" ht="12" x14ac:dyDescent="0.2">
      <c r="K179" s="121"/>
    </row>
    <row r="180" spans="11:11" s="30" customFormat="1" ht="12" x14ac:dyDescent="0.2">
      <c r="K180" s="121"/>
    </row>
    <row r="181" spans="11:11" s="30" customFormat="1" ht="12" x14ac:dyDescent="0.2">
      <c r="K181" s="121"/>
    </row>
    <row r="182" spans="11:11" s="30" customFormat="1" ht="12" x14ac:dyDescent="0.2">
      <c r="K182" s="121"/>
    </row>
    <row r="183" spans="11:11" s="30" customFormat="1" ht="12" x14ac:dyDescent="0.2">
      <c r="K183" s="121"/>
    </row>
    <row r="184" spans="11:11" s="30" customFormat="1" ht="12" x14ac:dyDescent="0.2">
      <c r="K184" s="121"/>
    </row>
    <row r="185" spans="11:11" s="30" customFormat="1" ht="12" x14ac:dyDescent="0.2">
      <c r="K185" s="121"/>
    </row>
    <row r="186" spans="11:11" s="30" customFormat="1" ht="12" x14ac:dyDescent="0.2">
      <c r="K186" s="121"/>
    </row>
    <row r="187" spans="11:11" s="30" customFormat="1" ht="12" x14ac:dyDescent="0.2">
      <c r="K187" s="121"/>
    </row>
    <row r="188" spans="11:11" s="30" customFormat="1" ht="12" x14ac:dyDescent="0.2">
      <c r="K188" s="121"/>
    </row>
    <row r="189" spans="11:11" s="30" customFormat="1" ht="12" x14ac:dyDescent="0.2">
      <c r="K189" s="121"/>
    </row>
    <row r="190" spans="11:11" s="30" customFormat="1" ht="12" x14ac:dyDescent="0.2">
      <c r="K190" s="121"/>
    </row>
    <row r="191" spans="11:11" s="30" customFormat="1" ht="12" x14ac:dyDescent="0.2">
      <c r="K191" s="121"/>
    </row>
    <row r="192" spans="11:11" s="30" customFormat="1" ht="12" x14ac:dyDescent="0.2">
      <c r="K192" s="121"/>
    </row>
    <row r="193" spans="11:11" s="30" customFormat="1" ht="12" x14ac:dyDescent="0.2">
      <c r="K193" s="121"/>
    </row>
    <row r="194" spans="11:11" s="30" customFormat="1" ht="12" x14ac:dyDescent="0.2">
      <c r="K194" s="121"/>
    </row>
    <row r="195" spans="11:11" s="30" customFormat="1" ht="12" x14ac:dyDescent="0.2">
      <c r="K195" s="121"/>
    </row>
    <row r="196" spans="11:11" s="30" customFormat="1" ht="12" x14ac:dyDescent="0.2">
      <c r="K196" s="121"/>
    </row>
    <row r="197" spans="11:11" s="30" customFormat="1" ht="12" x14ac:dyDescent="0.2">
      <c r="K197" s="121"/>
    </row>
    <row r="198" spans="11:11" s="30" customFormat="1" ht="12" x14ac:dyDescent="0.2">
      <c r="K198" s="121"/>
    </row>
    <row r="199" spans="11:11" s="30" customFormat="1" ht="12" x14ac:dyDescent="0.2">
      <c r="K199" s="121"/>
    </row>
  </sheetData>
  <mergeCells count="319">
    <mergeCell ref="A63:A66"/>
    <mergeCell ref="B63:B66"/>
    <mergeCell ref="A58:A60"/>
    <mergeCell ref="B58:B60"/>
    <mergeCell ref="A61:A62"/>
    <mergeCell ref="B61:B62"/>
    <mergeCell ref="A52:A53"/>
    <mergeCell ref="B52:B53"/>
    <mergeCell ref="A54:A55"/>
    <mergeCell ref="B54:B55"/>
    <mergeCell ref="A56:A57"/>
    <mergeCell ref="B56:B57"/>
    <mergeCell ref="A45:A47"/>
    <mergeCell ref="B45:B47"/>
    <mergeCell ref="A48:A49"/>
    <mergeCell ref="B48:B49"/>
    <mergeCell ref="A50:A51"/>
    <mergeCell ref="B50:B51"/>
    <mergeCell ref="A122:A125"/>
    <mergeCell ref="B122:B125"/>
    <mergeCell ref="A126:A128"/>
    <mergeCell ref="B126:B128"/>
    <mergeCell ref="A101:A102"/>
    <mergeCell ref="B101:B102"/>
    <mergeCell ref="A103:A104"/>
    <mergeCell ref="A105:A106"/>
    <mergeCell ref="B103:B104"/>
    <mergeCell ref="B105:B106"/>
    <mergeCell ref="A88:A89"/>
    <mergeCell ref="B88:B89"/>
    <mergeCell ref="A93:A94"/>
    <mergeCell ref="B93:B94"/>
    <mergeCell ref="A98:A100"/>
    <mergeCell ref="B98:B100"/>
    <mergeCell ref="A81:A82"/>
    <mergeCell ref="B81:B82"/>
    <mergeCell ref="A129:A131"/>
    <mergeCell ref="B129:B131"/>
    <mergeCell ref="A115:A116"/>
    <mergeCell ref="B115:B116"/>
    <mergeCell ref="A117:A118"/>
    <mergeCell ref="B117:B118"/>
    <mergeCell ref="A119:A120"/>
    <mergeCell ref="B119:B120"/>
    <mergeCell ref="A107:A108"/>
    <mergeCell ref="B107:B108"/>
    <mergeCell ref="A109:A110"/>
    <mergeCell ref="B109:B110"/>
    <mergeCell ref="A113:A114"/>
    <mergeCell ref="B113:B114"/>
    <mergeCell ref="A84:A85"/>
    <mergeCell ref="B84:B85"/>
    <mergeCell ref="A86:A87"/>
    <mergeCell ref="B86:B87"/>
    <mergeCell ref="A74:A75"/>
    <mergeCell ref="B74:B75"/>
    <mergeCell ref="A76:A77"/>
    <mergeCell ref="B76:B77"/>
    <mergeCell ref="A78:A80"/>
    <mergeCell ref="B78:B80"/>
    <mergeCell ref="A67:A69"/>
    <mergeCell ref="B67:B69"/>
    <mergeCell ref="A70:A71"/>
    <mergeCell ref="B70:B71"/>
    <mergeCell ref="A72:A73"/>
    <mergeCell ref="B72:B73"/>
    <mergeCell ref="H129:H131"/>
    <mergeCell ref="I129:I131"/>
    <mergeCell ref="E78:E80"/>
    <mergeCell ref="G78:G80"/>
    <mergeCell ref="H78:H80"/>
    <mergeCell ref="I78:I80"/>
    <mergeCell ref="E84:E85"/>
    <mergeCell ref="H88:H89"/>
    <mergeCell ref="I88:I89"/>
    <mergeCell ref="I84:I85"/>
    <mergeCell ref="D122:D125"/>
    <mergeCell ref="G122:G125"/>
    <mergeCell ref="C129:C131"/>
    <mergeCell ref="D129:D131"/>
    <mergeCell ref="E129:E131"/>
    <mergeCell ref="G129:G131"/>
    <mergeCell ref="C117:C118"/>
    <mergeCell ref="D117:D118"/>
    <mergeCell ref="C126:C128"/>
    <mergeCell ref="D126:D128"/>
    <mergeCell ref="E126:E128"/>
    <mergeCell ref="G126:G128"/>
    <mergeCell ref="H126:H128"/>
    <mergeCell ref="I126:I128"/>
    <mergeCell ref="C122:C125"/>
    <mergeCell ref="C119:C120"/>
    <mergeCell ref="D119:D120"/>
    <mergeCell ref="E119:E120"/>
    <mergeCell ref="F119:F120"/>
    <mergeCell ref="G119:G120"/>
    <mergeCell ref="H119:H120"/>
    <mergeCell ref="E117:E118"/>
    <mergeCell ref="G117:G118"/>
    <mergeCell ref="H122:H125"/>
    <mergeCell ref="H117:H118"/>
    <mergeCell ref="H113:H114"/>
    <mergeCell ref="I113:I114"/>
    <mergeCell ref="I115:I116"/>
    <mergeCell ref="I117:I118"/>
    <mergeCell ref="I119:I120"/>
    <mergeCell ref="I122:I125"/>
    <mergeCell ref="H107:H108"/>
    <mergeCell ref="I107:I108"/>
    <mergeCell ref="C109:C110"/>
    <mergeCell ref="D109:D110"/>
    <mergeCell ref="E109:E110"/>
    <mergeCell ref="F109:F110"/>
    <mergeCell ref="G109:G110"/>
    <mergeCell ref="H109:H110"/>
    <mergeCell ref="C115:C116"/>
    <mergeCell ref="D115:D116"/>
    <mergeCell ref="E115:E116"/>
    <mergeCell ref="F115:F116"/>
    <mergeCell ref="G115:G116"/>
    <mergeCell ref="H115:H116"/>
    <mergeCell ref="I109:I110"/>
    <mergeCell ref="C107:C108"/>
    <mergeCell ref="C113:C114"/>
    <mergeCell ref="D113:D114"/>
    <mergeCell ref="E113:E114"/>
    <mergeCell ref="G113:G114"/>
    <mergeCell ref="G107:G108"/>
    <mergeCell ref="D107:D108"/>
    <mergeCell ref="E107:E108"/>
    <mergeCell ref="F107:F108"/>
    <mergeCell ref="I98:I100"/>
    <mergeCell ref="I101:I102"/>
    <mergeCell ref="I103:I104"/>
    <mergeCell ref="C105:C106"/>
    <mergeCell ref="D105:D106"/>
    <mergeCell ref="E105:E106"/>
    <mergeCell ref="F105:F106"/>
    <mergeCell ref="G105:G106"/>
    <mergeCell ref="H105:H106"/>
    <mergeCell ref="I105:I106"/>
    <mergeCell ref="H101:H102"/>
    <mergeCell ref="E103:E104"/>
    <mergeCell ref="F103:F104"/>
    <mergeCell ref="G103:G104"/>
    <mergeCell ref="H103:H104"/>
    <mergeCell ref="H98:H100"/>
    <mergeCell ref="C103:C104"/>
    <mergeCell ref="D103:D104"/>
    <mergeCell ref="C101:C102"/>
    <mergeCell ref="D101:D102"/>
    <mergeCell ref="E101:E102"/>
    <mergeCell ref="F101:F102"/>
    <mergeCell ref="G101:G102"/>
    <mergeCell ref="C88:C89"/>
    <mergeCell ref="C98:C100"/>
    <mergeCell ref="D98:D100"/>
    <mergeCell ref="E98:E100"/>
    <mergeCell ref="G98:G100"/>
    <mergeCell ref="G88:G89"/>
    <mergeCell ref="D88:D89"/>
    <mergeCell ref="E88:E89"/>
    <mergeCell ref="F88:F89"/>
    <mergeCell ref="C93:C94"/>
    <mergeCell ref="C86:C87"/>
    <mergeCell ref="D86:D87"/>
    <mergeCell ref="E86:E87"/>
    <mergeCell ref="F86:F87"/>
    <mergeCell ref="G86:G87"/>
    <mergeCell ref="H70:H71"/>
    <mergeCell ref="I86:I87"/>
    <mergeCell ref="H86:H87"/>
    <mergeCell ref="E93:E94"/>
    <mergeCell ref="F93:F94"/>
    <mergeCell ref="G93:G94"/>
    <mergeCell ref="H93:H94"/>
    <mergeCell ref="I93:I94"/>
    <mergeCell ref="H84:H85"/>
    <mergeCell ref="E81:E82"/>
    <mergeCell ref="D93:D94"/>
    <mergeCell ref="H72:H73"/>
    <mergeCell ref="I72:I73"/>
    <mergeCell ref="H74:H75"/>
    <mergeCell ref="C84:C85"/>
    <mergeCell ref="D84:D85"/>
    <mergeCell ref="G84:G85"/>
    <mergeCell ref="C74:C75"/>
    <mergeCell ref="D74:D75"/>
    <mergeCell ref="C72:C73"/>
    <mergeCell ref="D72:D73"/>
    <mergeCell ref="E72:E73"/>
    <mergeCell ref="G72:G73"/>
    <mergeCell ref="D76:D77"/>
    <mergeCell ref="E76:E77"/>
    <mergeCell ref="E74:E75"/>
    <mergeCell ref="G74:G75"/>
    <mergeCell ref="C78:C80"/>
    <mergeCell ref="D78:D80"/>
    <mergeCell ref="C76:C77"/>
    <mergeCell ref="C70:C71"/>
    <mergeCell ref="D70:D71"/>
    <mergeCell ref="E70:E71"/>
    <mergeCell ref="G70:G71"/>
    <mergeCell ref="C67:C69"/>
    <mergeCell ref="D67:D69"/>
    <mergeCell ref="E67:E69"/>
    <mergeCell ref="G67:G69"/>
    <mergeCell ref="I70:I71"/>
    <mergeCell ref="H58:H60"/>
    <mergeCell ref="H54:H55"/>
    <mergeCell ref="G54:G55"/>
    <mergeCell ref="D58:D60"/>
    <mergeCell ref="G58:G60"/>
    <mergeCell ref="C58:C60"/>
    <mergeCell ref="E59:E60"/>
    <mergeCell ref="H67:H69"/>
    <mergeCell ref="I67:I69"/>
    <mergeCell ref="C61:C62"/>
    <mergeCell ref="D61:D62"/>
    <mergeCell ref="E61:E62"/>
    <mergeCell ref="G61:G62"/>
    <mergeCell ref="H61:H62"/>
    <mergeCell ref="I61:I62"/>
    <mergeCell ref="C63:C66"/>
    <mergeCell ref="D63:D66"/>
    <mergeCell ref="G63:G66"/>
    <mergeCell ref="D52:D53"/>
    <mergeCell ref="E52:E53"/>
    <mergeCell ref="G52:G53"/>
    <mergeCell ref="I54:I55"/>
    <mergeCell ref="C56:C57"/>
    <mergeCell ref="D56:D57"/>
    <mergeCell ref="E56:E57"/>
    <mergeCell ref="G56:G57"/>
    <mergeCell ref="H56:H57"/>
    <mergeCell ref="C54:C55"/>
    <mergeCell ref="D54:D55"/>
    <mergeCell ref="E54:E55"/>
    <mergeCell ref="H1:I1"/>
    <mergeCell ref="A3:I3"/>
    <mergeCell ref="A4:D4"/>
    <mergeCell ref="E4:E5"/>
    <mergeCell ref="F4:F5"/>
    <mergeCell ref="G4:G5"/>
    <mergeCell ref="E2:G2"/>
    <mergeCell ref="E44:I44"/>
    <mergeCell ref="E133:I133"/>
    <mergeCell ref="H50:H51"/>
    <mergeCell ref="I50:I51"/>
    <mergeCell ref="H52:H53"/>
    <mergeCell ref="I52:I53"/>
    <mergeCell ref="H45:H47"/>
    <mergeCell ref="E48:E49"/>
    <mergeCell ref="G48:G49"/>
    <mergeCell ref="F98:F100"/>
    <mergeCell ref="C45:C47"/>
    <mergeCell ref="D45:D47"/>
    <mergeCell ref="E45:E47"/>
    <mergeCell ref="G45:G47"/>
    <mergeCell ref="C50:C51"/>
    <mergeCell ref="D50:D51"/>
    <mergeCell ref="E50:E51"/>
    <mergeCell ref="J4:J5"/>
    <mergeCell ref="C81:C82"/>
    <mergeCell ref="D81:D82"/>
    <mergeCell ref="G81:G82"/>
    <mergeCell ref="H81:H82"/>
    <mergeCell ref="I81:I82"/>
    <mergeCell ref="J81:J82"/>
    <mergeCell ref="I4:I5"/>
    <mergeCell ref="H4:H5"/>
    <mergeCell ref="H48:H49"/>
    <mergeCell ref="J72:J73"/>
    <mergeCell ref="J70:J71"/>
    <mergeCell ref="I45:I47"/>
    <mergeCell ref="I56:I57"/>
    <mergeCell ref="E63:E66"/>
    <mergeCell ref="I48:I49"/>
    <mergeCell ref="H63:H66"/>
    <mergeCell ref="I58:I60"/>
    <mergeCell ref="I63:I66"/>
    <mergeCell ref="J67:J69"/>
    <mergeCell ref="G50:G51"/>
    <mergeCell ref="C48:C49"/>
    <mergeCell ref="D48:D49"/>
    <mergeCell ref="C52:C53"/>
    <mergeCell ref="J86:J87"/>
    <mergeCell ref="J88:J89"/>
    <mergeCell ref="I74:I75"/>
    <mergeCell ref="G76:G77"/>
    <mergeCell ref="H76:H77"/>
    <mergeCell ref="J78:J80"/>
    <mergeCell ref="J76:J77"/>
    <mergeCell ref="J74:J75"/>
    <mergeCell ref="I76:I77"/>
    <mergeCell ref="J129:J131"/>
    <mergeCell ref="J63:J66"/>
    <mergeCell ref="J61:J62"/>
    <mergeCell ref="J45:J47"/>
    <mergeCell ref="J107:J108"/>
    <mergeCell ref="J109:J110"/>
    <mergeCell ref="J113:J114"/>
    <mergeCell ref="J115:J116"/>
    <mergeCell ref="J58:J60"/>
    <mergeCell ref="J56:J57"/>
    <mergeCell ref="J54:J55"/>
    <mergeCell ref="J52:J53"/>
    <mergeCell ref="J50:J51"/>
    <mergeCell ref="J48:J49"/>
    <mergeCell ref="J117:J118"/>
    <mergeCell ref="J119:J120"/>
    <mergeCell ref="J93:J94"/>
    <mergeCell ref="J98:J100"/>
    <mergeCell ref="J101:J102"/>
    <mergeCell ref="J103:J104"/>
    <mergeCell ref="J105:J106"/>
    <mergeCell ref="J122:J125"/>
    <mergeCell ref="J126:J128"/>
    <mergeCell ref="J84:J85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5" workbookViewId="0">
      <selection activeCell="J15" sqref="J15"/>
    </sheetView>
  </sheetViews>
  <sheetFormatPr defaultRowHeight="12.75" x14ac:dyDescent="0.2"/>
  <cols>
    <col min="1" max="1" width="8.5703125" customWidth="1"/>
    <col min="2" max="2" width="10.5703125" customWidth="1"/>
    <col min="3" max="3" width="27.5703125" customWidth="1"/>
    <col min="11" max="11" width="16.42578125" customWidth="1"/>
  </cols>
  <sheetData>
    <row r="1" spans="1:11" ht="12.75" customHeight="1" x14ac:dyDescent="0.2">
      <c r="A1" s="3"/>
      <c r="B1" s="3"/>
      <c r="C1" s="3"/>
      <c r="D1" s="3"/>
      <c r="E1" s="3"/>
      <c r="F1" s="3"/>
      <c r="G1" s="3"/>
      <c r="H1" s="386" t="s">
        <v>183</v>
      </c>
      <c r="I1" s="387"/>
      <c r="J1" s="387"/>
      <c r="K1" s="387"/>
    </row>
    <row r="2" spans="1:11" x14ac:dyDescent="0.2">
      <c r="A2" s="3"/>
      <c r="B2" s="3"/>
      <c r="C2" s="3"/>
      <c r="D2" s="3"/>
      <c r="E2" s="3"/>
      <c r="F2" s="3"/>
      <c r="G2" s="3"/>
      <c r="H2" s="387"/>
      <c r="I2" s="387"/>
      <c r="J2" s="387"/>
      <c r="K2" s="387"/>
    </row>
    <row r="3" spans="1:11" ht="1.5" customHeight="1" x14ac:dyDescent="0.2">
      <c r="A3" s="3"/>
      <c r="B3" s="3"/>
      <c r="C3" s="3"/>
      <c r="D3" s="3"/>
      <c r="E3" s="3"/>
      <c r="F3" s="3"/>
      <c r="G3" s="3"/>
      <c r="H3" s="387"/>
      <c r="I3" s="387"/>
      <c r="J3" s="387"/>
      <c r="K3" s="387"/>
    </row>
    <row r="4" spans="1:11" hidden="1" x14ac:dyDescent="0.2">
      <c r="A4" s="3"/>
      <c r="B4" s="3"/>
      <c r="C4" s="3"/>
      <c r="D4" s="3"/>
      <c r="E4" s="3"/>
      <c r="F4" s="3"/>
      <c r="G4" s="3"/>
      <c r="H4" s="387"/>
      <c r="I4" s="387"/>
      <c r="J4" s="387"/>
      <c r="K4" s="387"/>
    </row>
    <row r="5" spans="1:11" ht="1.5" customHeight="1" x14ac:dyDescent="0.2">
      <c r="A5" s="3"/>
      <c r="B5" s="3"/>
      <c r="C5" s="3"/>
      <c r="D5" s="3"/>
      <c r="E5" s="3"/>
      <c r="F5" s="3"/>
      <c r="G5" s="3"/>
      <c r="H5" s="387"/>
      <c r="I5" s="387"/>
      <c r="J5" s="387"/>
      <c r="K5" s="387"/>
    </row>
    <row r="6" spans="1:11" hidden="1" x14ac:dyDescent="0.2">
      <c r="A6" s="3"/>
      <c r="B6" s="3"/>
      <c r="C6" s="3"/>
      <c r="D6" s="3"/>
      <c r="E6" s="3"/>
      <c r="F6" s="3"/>
      <c r="G6" s="3"/>
      <c r="H6" s="387"/>
      <c r="I6" s="387"/>
      <c r="J6" s="387"/>
      <c r="K6" s="387"/>
    </row>
    <row r="7" spans="1:11" ht="15" x14ac:dyDescent="0.2">
      <c r="A7" s="388" t="s">
        <v>448</v>
      </c>
      <c r="B7" s="389"/>
      <c r="C7" s="389"/>
      <c r="D7" s="389"/>
      <c r="E7" s="389"/>
      <c r="F7" s="389"/>
      <c r="G7" s="389"/>
      <c r="H7" s="389"/>
      <c r="I7" s="389"/>
      <c r="J7" s="389"/>
      <c r="K7" s="389"/>
    </row>
    <row r="8" spans="1:11" x14ac:dyDescent="0.2">
      <c r="A8" s="3"/>
      <c r="B8" s="3"/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A9" s="390" t="s">
        <v>112</v>
      </c>
      <c r="B9" s="390"/>
      <c r="C9" s="382" t="s">
        <v>130</v>
      </c>
      <c r="D9" s="382" t="s">
        <v>131</v>
      </c>
      <c r="E9" s="392" t="s">
        <v>132</v>
      </c>
      <c r="F9" s="393"/>
      <c r="G9" s="393"/>
      <c r="H9" s="393"/>
      <c r="I9" s="393"/>
      <c r="J9" s="394"/>
      <c r="K9" s="382" t="s">
        <v>133</v>
      </c>
    </row>
    <row r="10" spans="1:11" ht="32.25" customHeight="1" x14ac:dyDescent="0.2">
      <c r="A10" s="391"/>
      <c r="B10" s="391"/>
      <c r="C10" s="383" t="s">
        <v>134</v>
      </c>
      <c r="D10" s="383" t="s">
        <v>131</v>
      </c>
      <c r="E10" s="382" t="s">
        <v>135</v>
      </c>
      <c r="F10" s="382" t="s">
        <v>136</v>
      </c>
      <c r="G10" s="382" t="s">
        <v>137</v>
      </c>
      <c r="H10" s="382" t="s">
        <v>138</v>
      </c>
      <c r="I10" s="382" t="s">
        <v>139</v>
      </c>
      <c r="J10" s="382" t="s">
        <v>140</v>
      </c>
      <c r="K10" s="383" t="s">
        <v>121</v>
      </c>
    </row>
    <row r="11" spans="1:11" ht="30.75" customHeight="1" x14ac:dyDescent="0.2">
      <c r="A11" s="5" t="s">
        <v>127</v>
      </c>
      <c r="B11" s="5" t="s">
        <v>118</v>
      </c>
      <c r="C11" s="383"/>
      <c r="D11" s="383"/>
      <c r="E11" s="383"/>
      <c r="F11" s="383"/>
      <c r="G11" s="383"/>
      <c r="H11" s="383"/>
      <c r="I11" s="383"/>
      <c r="J11" s="382"/>
      <c r="K11" s="383"/>
    </row>
    <row r="12" spans="1:11" ht="14.25" customHeight="1" x14ac:dyDescent="0.2">
      <c r="A12" s="17" t="s">
        <v>176</v>
      </c>
      <c r="B12" s="18"/>
      <c r="C12" s="380" t="s">
        <v>177</v>
      </c>
      <c r="D12" s="384"/>
      <c r="E12" s="384"/>
      <c r="F12" s="384"/>
      <c r="G12" s="384"/>
      <c r="H12" s="384"/>
      <c r="I12" s="384"/>
      <c r="J12" s="384"/>
      <c r="K12" s="384"/>
    </row>
    <row r="13" spans="1:11" ht="14.25" customHeight="1" x14ac:dyDescent="0.2">
      <c r="A13" s="17"/>
      <c r="B13" s="18"/>
      <c r="C13" s="19"/>
      <c r="D13" s="20"/>
      <c r="E13" s="20"/>
      <c r="F13" s="20"/>
      <c r="G13" s="20"/>
      <c r="H13" s="20"/>
      <c r="I13" s="20"/>
      <c r="J13" s="20"/>
      <c r="K13" s="20"/>
    </row>
    <row r="14" spans="1:11" ht="14.25" customHeight="1" x14ac:dyDescent="0.2">
      <c r="A14" s="17" t="s">
        <v>176</v>
      </c>
      <c r="B14" s="18">
        <v>1</v>
      </c>
      <c r="C14" s="380" t="s">
        <v>184</v>
      </c>
      <c r="D14" s="385"/>
      <c r="E14" s="385"/>
      <c r="F14" s="385"/>
      <c r="G14" s="385"/>
      <c r="H14" s="385"/>
      <c r="I14" s="385"/>
      <c r="J14" s="385"/>
      <c r="K14" s="385"/>
    </row>
    <row r="15" spans="1:11" ht="14.25" customHeight="1" x14ac:dyDescent="0.2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 ht="13.7" customHeight="1" x14ac:dyDescent="0.2">
      <c r="A16" s="6" t="s">
        <v>176</v>
      </c>
      <c r="B16" s="6" t="s">
        <v>166</v>
      </c>
      <c r="C16" s="380" t="s">
        <v>179</v>
      </c>
      <c r="D16" s="380"/>
      <c r="E16" s="380"/>
      <c r="F16" s="380"/>
      <c r="G16" s="380"/>
      <c r="H16" s="380"/>
      <c r="I16" s="380"/>
      <c r="J16" s="380"/>
      <c r="K16" s="380"/>
    </row>
    <row r="17" spans="1:11" ht="13.7" customHeight="1" x14ac:dyDescent="0.2">
      <c r="A17" s="6"/>
      <c r="B17" s="6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13.7" customHeight="1" x14ac:dyDescent="0.2">
      <c r="A18" s="6" t="s">
        <v>176</v>
      </c>
      <c r="B18" s="6" t="s">
        <v>168</v>
      </c>
      <c r="C18" s="380" t="s">
        <v>180</v>
      </c>
      <c r="D18" s="380"/>
      <c r="E18" s="380"/>
      <c r="F18" s="380"/>
      <c r="G18" s="380"/>
      <c r="H18" s="380"/>
      <c r="I18" s="380"/>
      <c r="J18" s="380"/>
      <c r="K18" s="380"/>
    </row>
    <row r="19" spans="1:11" ht="13.7" customHeight="1" x14ac:dyDescent="0.2">
      <c r="A19" s="6"/>
      <c r="B19" s="6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13.7" customHeight="1" x14ac:dyDescent="0.2">
      <c r="A20" s="6" t="s">
        <v>176</v>
      </c>
      <c r="B20" s="6" t="s">
        <v>165</v>
      </c>
      <c r="C20" s="380" t="s">
        <v>182</v>
      </c>
      <c r="D20" s="380"/>
      <c r="E20" s="380"/>
      <c r="F20" s="380"/>
      <c r="G20" s="380"/>
      <c r="H20" s="380"/>
      <c r="I20" s="380"/>
      <c r="J20" s="380"/>
      <c r="K20" s="380"/>
    </row>
    <row r="21" spans="1:11" ht="13.7" customHeight="1" x14ac:dyDescent="0.2">
      <c r="A21" s="6"/>
      <c r="B21" s="6"/>
      <c r="C21" s="19"/>
      <c r="D21" s="19"/>
      <c r="E21" s="19"/>
      <c r="F21" s="19"/>
      <c r="G21" s="19"/>
      <c r="H21" s="19"/>
      <c r="I21" s="19"/>
      <c r="J21" s="19"/>
      <c r="K21" s="19"/>
    </row>
    <row r="22" spans="1:11" x14ac:dyDescent="0.2">
      <c r="A22" s="381" t="s">
        <v>164</v>
      </c>
      <c r="B22" s="381"/>
      <c r="C22" s="381"/>
      <c r="D22" s="381"/>
      <c r="E22" s="381"/>
      <c r="F22" s="381"/>
      <c r="G22" s="381"/>
      <c r="H22" s="381"/>
      <c r="I22" s="381"/>
      <c r="J22" s="381"/>
      <c r="K22" s="381"/>
    </row>
    <row r="23" spans="1:1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</sheetData>
  <mergeCells count="19">
    <mergeCell ref="H1:K6"/>
    <mergeCell ref="G10:G11"/>
    <mergeCell ref="I10:I11"/>
    <mergeCell ref="J10:J11"/>
    <mergeCell ref="H10:H11"/>
    <mergeCell ref="A7:K7"/>
    <mergeCell ref="A9:B10"/>
    <mergeCell ref="C9:C11"/>
    <mergeCell ref="D9:D11"/>
    <mergeCell ref="E9:J9"/>
    <mergeCell ref="C20:K20"/>
    <mergeCell ref="A22:K22"/>
    <mergeCell ref="C16:K16"/>
    <mergeCell ref="K9:K11"/>
    <mergeCell ref="E10:E11"/>
    <mergeCell ref="F10:F11"/>
    <mergeCell ref="C12:K12"/>
    <mergeCell ref="C14:K14"/>
    <mergeCell ref="C18:K18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O27" sqref="O27"/>
    </sheetView>
  </sheetViews>
  <sheetFormatPr defaultRowHeight="12.75" x14ac:dyDescent="0.2"/>
  <cols>
    <col min="1" max="2" width="4.5703125" customWidth="1"/>
    <col min="3" max="3" width="5" customWidth="1"/>
    <col min="4" max="4" width="4.5703125" customWidth="1"/>
    <col min="5" max="5" width="7.42578125" customWidth="1"/>
    <col min="6" max="6" width="16.28515625" customWidth="1"/>
    <col min="7" max="7" width="18.5703125" customWidth="1"/>
    <col min="9" max="10" width="8" customWidth="1"/>
    <col min="11" max="11" width="7.7109375" customWidth="1"/>
    <col min="12" max="12" width="8" customWidth="1"/>
    <col min="13" max="13" width="8.140625" customWidth="1"/>
    <col min="14" max="14" width="7.7109375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95" t="s">
        <v>185</v>
      </c>
      <c r="J1" s="396"/>
      <c r="K1" s="396"/>
      <c r="L1" s="396"/>
      <c r="M1" s="396"/>
      <c r="N1" s="396"/>
      <c r="O1" s="283"/>
    </row>
    <row r="2" spans="1:15" x14ac:dyDescent="0.2">
      <c r="A2" s="3"/>
      <c r="B2" s="3"/>
      <c r="C2" s="3"/>
      <c r="D2" s="3"/>
      <c r="E2" s="3"/>
      <c r="F2" s="3"/>
      <c r="G2" s="3"/>
      <c r="H2" s="3"/>
      <c r="I2" s="396"/>
      <c r="J2" s="396"/>
      <c r="K2" s="396"/>
      <c r="L2" s="396"/>
      <c r="M2" s="396"/>
      <c r="N2" s="396"/>
      <c r="O2" s="283"/>
    </row>
    <row r="3" spans="1:15" ht="0.75" customHeight="1" x14ac:dyDescent="0.2">
      <c r="A3" s="3"/>
      <c r="B3" s="3"/>
      <c r="C3" s="3"/>
      <c r="D3" s="3"/>
      <c r="E3" s="3"/>
      <c r="F3" s="3"/>
      <c r="G3" s="3"/>
      <c r="H3" s="3"/>
      <c r="I3" s="396"/>
      <c r="J3" s="396"/>
      <c r="K3" s="396"/>
      <c r="L3" s="396"/>
      <c r="M3" s="396"/>
      <c r="N3" s="396"/>
      <c r="O3" s="283"/>
    </row>
    <row r="4" spans="1:15" ht="5.25" hidden="1" customHeight="1" x14ac:dyDescent="0.2">
      <c r="A4" s="3"/>
      <c r="B4" s="3"/>
      <c r="C4" s="3"/>
      <c r="D4" s="3"/>
      <c r="E4" s="3"/>
      <c r="F4" s="3"/>
      <c r="G4" s="3"/>
      <c r="H4" s="3"/>
      <c r="I4" s="396"/>
      <c r="J4" s="396"/>
      <c r="K4" s="396"/>
      <c r="L4" s="396"/>
      <c r="M4" s="396"/>
      <c r="N4" s="396"/>
      <c r="O4" s="283"/>
    </row>
    <row r="5" spans="1:15" ht="3.75" hidden="1" customHeight="1" x14ac:dyDescent="0.2">
      <c r="A5" s="3"/>
      <c r="B5" s="3"/>
      <c r="C5" s="3"/>
      <c r="D5" s="3"/>
      <c r="E5" s="3"/>
      <c r="F5" s="3"/>
      <c r="G5" s="3"/>
      <c r="H5" s="3"/>
      <c r="I5" s="396"/>
      <c r="J5" s="396"/>
      <c r="K5" s="396"/>
      <c r="L5" s="396"/>
      <c r="M5" s="396"/>
      <c r="N5" s="396"/>
      <c r="O5" s="283"/>
    </row>
    <row r="6" spans="1:15" ht="12.75" hidden="1" customHeight="1" x14ac:dyDescent="0.2">
      <c r="A6" s="3"/>
      <c r="B6" s="3"/>
      <c r="C6" s="3"/>
      <c r="D6" s="3"/>
      <c r="E6" s="3"/>
      <c r="F6" s="3"/>
      <c r="G6" s="3"/>
      <c r="H6" s="3"/>
      <c r="I6" s="396"/>
      <c r="J6" s="396"/>
      <c r="K6" s="396"/>
      <c r="L6" s="396"/>
      <c r="M6" s="396"/>
      <c r="N6" s="396"/>
      <c r="O6" s="283"/>
    </row>
    <row r="7" spans="1:15" x14ac:dyDescent="0.2">
      <c r="A7" s="401" t="s">
        <v>330</v>
      </c>
      <c r="B7" s="401"/>
      <c r="C7" s="401"/>
      <c r="D7" s="401"/>
      <c r="E7" s="401"/>
      <c r="F7" s="401"/>
      <c r="G7" s="401"/>
      <c r="H7" s="401"/>
      <c r="I7" s="401"/>
      <c r="J7" s="401"/>
      <c r="K7" s="401"/>
    </row>
    <row r="8" spans="1:15" ht="24" customHeight="1" x14ac:dyDescent="0.2">
      <c r="A8" s="402" t="s">
        <v>112</v>
      </c>
      <c r="B8" s="402"/>
      <c r="C8" s="402"/>
      <c r="D8" s="402"/>
      <c r="E8" s="400" t="s">
        <v>146</v>
      </c>
      <c r="F8" s="402" t="s">
        <v>173</v>
      </c>
      <c r="G8" s="402" t="s">
        <v>174</v>
      </c>
      <c r="H8" s="402" t="s">
        <v>175</v>
      </c>
      <c r="I8" s="402">
        <v>2014</v>
      </c>
      <c r="J8" s="402">
        <v>2015</v>
      </c>
      <c r="K8" s="402">
        <v>2016</v>
      </c>
      <c r="L8" s="399">
        <v>2017</v>
      </c>
      <c r="M8" s="399">
        <v>2018</v>
      </c>
      <c r="N8" s="399">
        <v>2019</v>
      </c>
      <c r="O8" s="400">
        <v>2020</v>
      </c>
    </row>
    <row r="9" spans="1:15" x14ac:dyDescent="0.2">
      <c r="A9" s="25" t="s">
        <v>127</v>
      </c>
      <c r="B9" s="25" t="s">
        <v>118</v>
      </c>
      <c r="C9" s="25" t="s">
        <v>122</v>
      </c>
      <c r="D9" s="25" t="s">
        <v>123</v>
      </c>
      <c r="E9" s="400"/>
      <c r="F9" s="402"/>
      <c r="G9" s="402"/>
      <c r="H9" s="402"/>
      <c r="I9" s="402"/>
      <c r="J9" s="402"/>
      <c r="K9" s="402"/>
      <c r="L9" s="399"/>
      <c r="M9" s="399"/>
      <c r="N9" s="399"/>
      <c r="O9" s="400"/>
    </row>
    <row r="10" spans="1:15" x14ac:dyDescent="0.2">
      <c r="A10" s="26" t="s">
        <v>176</v>
      </c>
      <c r="B10" s="27"/>
      <c r="C10" s="27"/>
      <c r="D10" s="27"/>
      <c r="E10" s="28"/>
      <c r="F10" s="397" t="s">
        <v>177</v>
      </c>
      <c r="G10" s="398"/>
      <c r="H10" s="398"/>
      <c r="I10" s="398"/>
      <c r="J10" s="398"/>
      <c r="K10" s="398"/>
      <c r="L10" s="398"/>
      <c r="M10" s="398"/>
      <c r="N10" s="398"/>
      <c r="O10" s="398"/>
    </row>
    <row r="11" spans="1:15" x14ac:dyDescent="0.2">
      <c r="A11" s="27"/>
      <c r="B11" s="27"/>
      <c r="C11" s="27"/>
      <c r="D11" s="27"/>
      <c r="E11" s="28"/>
      <c r="F11" s="28"/>
      <c r="G11" s="28"/>
      <c r="H11" s="28"/>
      <c r="I11" s="28"/>
      <c r="J11" s="28"/>
      <c r="K11" s="28"/>
      <c r="L11" s="16"/>
      <c r="M11" s="16"/>
      <c r="N11" s="16"/>
      <c r="O11" s="16"/>
    </row>
    <row r="12" spans="1:15" x14ac:dyDescent="0.2">
      <c r="A12" s="26" t="s">
        <v>176</v>
      </c>
      <c r="B12" s="26" t="s">
        <v>167</v>
      </c>
      <c r="C12" s="27"/>
      <c r="D12" s="27"/>
      <c r="E12" s="28"/>
      <c r="F12" s="397" t="s">
        <v>178</v>
      </c>
      <c r="G12" s="385"/>
      <c r="H12" s="385"/>
      <c r="I12" s="385"/>
      <c r="J12" s="385"/>
      <c r="K12" s="385"/>
      <c r="L12" s="385"/>
      <c r="M12" s="385"/>
      <c r="N12" s="385"/>
      <c r="O12" s="385"/>
    </row>
    <row r="13" spans="1:15" x14ac:dyDescent="0.2">
      <c r="A13" s="27"/>
      <c r="B13" s="27"/>
      <c r="C13" s="27"/>
      <c r="D13" s="27"/>
      <c r="E13" s="28"/>
      <c r="F13" s="28"/>
      <c r="G13" s="28"/>
      <c r="H13" s="28"/>
      <c r="I13" s="28"/>
      <c r="J13" s="28"/>
      <c r="K13" s="28"/>
      <c r="L13" s="16"/>
      <c r="M13" s="16"/>
      <c r="N13" s="16"/>
      <c r="O13" s="16"/>
    </row>
    <row r="14" spans="1:15" x14ac:dyDescent="0.2">
      <c r="A14" s="26" t="s">
        <v>176</v>
      </c>
      <c r="B14" s="26" t="s">
        <v>166</v>
      </c>
      <c r="C14" s="26"/>
      <c r="D14" s="26"/>
      <c r="E14" s="28"/>
      <c r="F14" s="397" t="s">
        <v>179</v>
      </c>
      <c r="G14" s="385"/>
      <c r="H14" s="385"/>
      <c r="I14" s="385"/>
      <c r="J14" s="385"/>
      <c r="K14" s="385"/>
      <c r="L14" s="385"/>
      <c r="M14" s="385"/>
      <c r="N14" s="385"/>
      <c r="O14" s="385"/>
    </row>
    <row r="15" spans="1:15" x14ac:dyDescent="0.2">
      <c r="A15" s="27"/>
      <c r="B15" s="27"/>
      <c r="C15" s="27"/>
      <c r="D15" s="27"/>
      <c r="E15" s="28"/>
      <c r="F15" s="28"/>
      <c r="G15" s="28"/>
      <c r="H15" s="28"/>
      <c r="I15" s="28"/>
      <c r="J15" s="28"/>
      <c r="K15" s="28"/>
      <c r="L15" s="16"/>
      <c r="M15" s="16"/>
      <c r="N15" s="16"/>
      <c r="O15" s="16"/>
    </row>
    <row r="16" spans="1:15" x14ac:dyDescent="0.2">
      <c r="A16" s="26" t="s">
        <v>176</v>
      </c>
      <c r="B16" s="26" t="s">
        <v>168</v>
      </c>
      <c r="C16" s="26"/>
      <c r="D16" s="26"/>
      <c r="E16" s="28"/>
      <c r="F16" s="397" t="s">
        <v>186</v>
      </c>
      <c r="G16" s="385"/>
      <c r="H16" s="385"/>
      <c r="I16" s="385"/>
      <c r="J16" s="385"/>
      <c r="K16" s="385"/>
      <c r="L16" s="385"/>
      <c r="M16" s="385"/>
      <c r="N16" s="385"/>
      <c r="O16" s="385"/>
    </row>
    <row r="17" spans="1:15" x14ac:dyDescent="0.2">
      <c r="A17" s="27"/>
      <c r="B17" s="27"/>
      <c r="C17" s="27"/>
      <c r="D17" s="27"/>
      <c r="E17" s="28"/>
      <c r="F17" s="28"/>
      <c r="G17" s="28"/>
      <c r="H17" s="28"/>
      <c r="I17" s="28"/>
      <c r="J17" s="28"/>
      <c r="K17" s="28"/>
      <c r="L17" s="16"/>
      <c r="M17" s="16"/>
      <c r="N17" s="16"/>
      <c r="O17" s="16"/>
    </row>
    <row r="18" spans="1:15" x14ac:dyDescent="0.2">
      <c r="A18" s="26" t="s">
        <v>176</v>
      </c>
      <c r="B18" s="26" t="s">
        <v>165</v>
      </c>
      <c r="C18" s="27"/>
      <c r="D18" s="27"/>
      <c r="E18" s="28"/>
      <c r="F18" s="397" t="s">
        <v>182</v>
      </c>
      <c r="G18" s="385"/>
      <c r="H18" s="385"/>
      <c r="I18" s="385"/>
      <c r="J18" s="385"/>
      <c r="K18" s="385"/>
      <c r="L18" s="385"/>
      <c r="M18" s="385"/>
      <c r="N18" s="385"/>
      <c r="O18" s="385"/>
    </row>
    <row r="19" spans="1:15" x14ac:dyDescent="0.2">
      <c r="A19" s="27"/>
      <c r="B19" s="27"/>
      <c r="C19" s="27"/>
      <c r="D19" s="27"/>
      <c r="E19" s="28"/>
      <c r="F19" s="28"/>
      <c r="G19" s="28"/>
      <c r="H19" s="28"/>
      <c r="I19" s="28"/>
      <c r="J19" s="28"/>
      <c r="K19" s="28"/>
      <c r="L19" s="16"/>
      <c r="M19" s="16"/>
      <c r="N19" s="16"/>
      <c r="O19" s="16"/>
    </row>
    <row r="20" spans="1:15" x14ac:dyDescent="0.2">
      <c r="A20" s="22"/>
      <c r="B20" s="22"/>
      <c r="C20" s="22"/>
      <c r="D20" s="22"/>
      <c r="E20" s="21"/>
      <c r="F20" s="21"/>
      <c r="G20" s="21"/>
      <c r="H20" s="21"/>
      <c r="I20" s="21"/>
      <c r="J20" s="21"/>
      <c r="K20" s="21"/>
      <c r="L20" s="23"/>
      <c r="M20" s="23"/>
      <c r="N20" s="23"/>
      <c r="O20" s="23"/>
    </row>
    <row r="21" spans="1:15" x14ac:dyDescent="0.2">
      <c r="A21" s="22"/>
      <c r="B21" s="22"/>
      <c r="C21" s="22"/>
      <c r="D21" s="22"/>
      <c r="E21" s="21"/>
      <c r="F21" s="21"/>
      <c r="G21" s="21"/>
      <c r="H21" s="21"/>
      <c r="I21" s="21"/>
      <c r="J21" s="21"/>
      <c r="K21" s="21"/>
      <c r="L21" s="23"/>
      <c r="M21" s="23"/>
      <c r="N21" s="23"/>
      <c r="O21" s="23"/>
    </row>
    <row r="22" spans="1:15" x14ac:dyDescent="0.2">
      <c r="A22" s="24"/>
      <c r="B22" s="24"/>
      <c r="C22" s="24"/>
      <c r="D22" s="24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1:15" x14ac:dyDescent="0.2">
      <c r="A23" s="7" t="s">
        <v>141</v>
      </c>
    </row>
  </sheetData>
  <mergeCells count="19">
    <mergeCell ref="K8:K9"/>
    <mergeCell ref="F16:O16"/>
    <mergeCell ref="F18:O18"/>
    <mergeCell ref="I1:O6"/>
    <mergeCell ref="F10:O10"/>
    <mergeCell ref="F12:O12"/>
    <mergeCell ref="F14:O14"/>
    <mergeCell ref="L8:L9"/>
    <mergeCell ref="M8:M9"/>
    <mergeCell ref="N8:N9"/>
    <mergeCell ref="O8:O9"/>
    <mergeCell ref="A7:K7"/>
    <mergeCell ref="A8:D8"/>
    <mergeCell ref="E8:E9"/>
    <mergeCell ref="F8:F9"/>
    <mergeCell ref="G8:G9"/>
    <mergeCell ref="H8:H9"/>
    <mergeCell ref="I8:I9"/>
    <mergeCell ref="J8:J9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13" zoomScale="120" workbookViewId="0">
      <selection activeCell="M34" sqref="M34"/>
    </sheetView>
  </sheetViews>
  <sheetFormatPr defaultRowHeight="12.75" x14ac:dyDescent="0.2"/>
  <cols>
    <col min="1" max="1" width="3.140625" customWidth="1"/>
    <col min="2" max="2" width="2.85546875" customWidth="1"/>
    <col min="3" max="3" width="3.28515625" customWidth="1"/>
    <col min="4" max="4" width="2.7109375" customWidth="1"/>
    <col min="5" max="5" width="27.85546875" customWidth="1"/>
    <col min="6" max="6" width="21.140625" customWidth="1"/>
    <col min="7" max="7" width="4.85546875" customWidth="1"/>
    <col min="8" max="8" width="5.28515625" customWidth="1"/>
    <col min="9" max="9" width="4.85546875" customWidth="1"/>
    <col min="10" max="10" width="10.140625" customWidth="1"/>
    <col min="11" max="11" width="5.7109375" customWidth="1"/>
    <col min="12" max="12" width="7.140625" customWidth="1"/>
    <col min="13" max="13" width="9" customWidth="1"/>
  </cols>
  <sheetData>
    <row r="1" spans="1:1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8"/>
      <c r="M1" s="38"/>
    </row>
    <row r="2" spans="1:14" x14ac:dyDescent="0.2">
      <c r="A2" s="176"/>
      <c r="B2" s="176"/>
      <c r="C2" s="176"/>
      <c r="D2" s="176"/>
      <c r="E2" s="408" t="s">
        <v>446</v>
      </c>
      <c r="F2" s="408"/>
      <c r="G2" s="408"/>
      <c r="H2" s="408"/>
      <c r="I2" s="408"/>
      <c r="J2" s="408"/>
      <c r="K2" s="408"/>
      <c r="L2" s="408"/>
      <c r="M2" s="408"/>
      <c r="N2" s="125"/>
    </row>
    <row r="3" spans="1:14" ht="25.5" customHeight="1" x14ac:dyDescent="0.2">
      <c r="A3" s="176"/>
      <c r="B3" s="176"/>
      <c r="C3" s="176"/>
      <c r="D3" s="176"/>
      <c r="E3" s="408"/>
      <c r="F3" s="408"/>
      <c r="G3" s="408"/>
      <c r="H3" s="408"/>
      <c r="I3" s="408"/>
      <c r="J3" s="408"/>
      <c r="K3" s="408"/>
      <c r="L3" s="408"/>
      <c r="M3" s="408"/>
      <c r="N3" s="125"/>
    </row>
    <row r="4" spans="1:14" x14ac:dyDescent="0.2">
      <c r="A4" s="176"/>
      <c r="B4" s="176"/>
      <c r="C4" s="176"/>
      <c r="D4" s="176"/>
      <c r="E4" s="408"/>
      <c r="F4" s="408"/>
      <c r="G4" s="408"/>
      <c r="H4" s="408"/>
      <c r="I4" s="408"/>
      <c r="J4" s="408"/>
      <c r="K4" s="408"/>
      <c r="L4" s="408"/>
      <c r="M4" s="408"/>
      <c r="N4" s="125"/>
    </row>
    <row r="5" spans="1:14" x14ac:dyDescent="0.2">
      <c r="A5" s="176"/>
      <c r="B5" s="176"/>
      <c r="C5" s="176"/>
      <c r="D5" s="21"/>
      <c r="E5" s="21"/>
      <c r="F5" s="21"/>
      <c r="G5" s="21"/>
      <c r="H5" s="21"/>
      <c r="I5" s="21"/>
      <c r="J5" s="21"/>
      <c r="K5" s="21"/>
      <c r="L5" s="177"/>
      <c r="M5" s="177"/>
      <c r="N5" s="125"/>
    </row>
    <row r="6" spans="1:14" x14ac:dyDescent="0.2">
      <c r="A6" s="176"/>
      <c r="B6" s="176"/>
      <c r="C6" s="176"/>
      <c r="D6" s="21"/>
      <c r="E6" s="409" t="s">
        <v>329</v>
      </c>
      <c r="F6" s="409"/>
      <c r="G6" s="21"/>
      <c r="H6" s="21"/>
      <c r="I6" s="21"/>
      <c r="J6" s="21"/>
      <c r="K6" s="21"/>
      <c r="L6" s="177"/>
      <c r="M6" s="177"/>
      <c r="N6" s="125"/>
    </row>
    <row r="7" spans="1:14" ht="11.25" customHeight="1" x14ac:dyDescent="0.2">
      <c r="A7" s="176"/>
      <c r="B7" s="176"/>
      <c r="C7" s="176"/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125"/>
    </row>
    <row r="8" spans="1:14" ht="47.25" customHeight="1" x14ac:dyDescent="0.2">
      <c r="A8" s="410" t="s">
        <v>112</v>
      </c>
      <c r="B8" s="410"/>
      <c r="C8" s="410"/>
      <c r="D8" s="410"/>
      <c r="E8" s="410" t="s">
        <v>142</v>
      </c>
      <c r="F8" s="410" t="s">
        <v>143</v>
      </c>
      <c r="G8" s="410" t="s">
        <v>144</v>
      </c>
      <c r="H8" s="410"/>
      <c r="I8" s="410"/>
      <c r="J8" s="410"/>
      <c r="K8" s="410"/>
      <c r="L8" s="410" t="s">
        <v>145</v>
      </c>
      <c r="M8" s="410"/>
      <c r="N8" s="100"/>
    </row>
    <row r="9" spans="1:14" ht="52.5" customHeight="1" x14ac:dyDescent="0.2">
      <c r="A9" s="178" t="s">
        <v>127</v>
      </c>
      <c r="B9" s="178" t="s">
        <v>118</v>
      </c>
      <c r="C9" s="178" t="s">
        <v>122</v>
      </c>
      <c r="D9" s="178" t="s">
        <v>123</v>
      </c>
      <c r="E9" s="411" t="s">
        <v>131</v>
      </c>
      <c r="F9" s="410"/>
      <c r="G9" s="178" t="s">
        <v>146</v>
      </c>
      <c r="H9" s="178" t="s">
        <v>147</v>
      </c>
      <c r="I9" s="178" t="s">
        <v>148</v>
      </c>
      <c r="J9" s="178" t="s">
        <v>149</v>
      </c>
      <c r="K9" s="178" t="s">
        <v>150</v>
      </c>
      <c r="L9" s="249" t="s">
        <v>447</v>
      </c>
      <c r="M9" s="178" t="s">
        <v>324</v>
      </c>
      <c r="N9" s="179" t="s">
        <v>325</v>
      </c>
    </row>
    <row r="10" spans="1:14" ht="12.75" customHeight="1" x14ac:dyDescent="0.2">
      <c r="A10" s="413" t="s">
        <v>176</v>
      </c>
      <c r="B10" s="403"/>
      <c r="C10" s="403"/>
      <c r="D10" s="403"/>
      <c r="E10" s="403" t="s">
        <v>177</v>
      </c>
      <c r="F10" s="181" t="s">
        <v>151</v>
      </c>
      <c r="G10" s="182"/>
      <c r="H10" s="182"/>
      <c r="I10" s="182"/>
      <c r="J10" s="182"/>
      <c r="K10" s="183"/>
      <c r="L10" s="184">
        <v>2789.5</v>
      </c>
      <c r="M10" s="184">
        <v>2786</v>
      </c>
      <c r="N10" s="185">
        <f t="shared" ref="N10" si="0">M10/L10*100</f>
        <v>99.874529485570889</v>
      </c>
    </row>
    <row r="11" spans="1:14" ht="33.950000000000003" customHeight="1" x14ac:dyDescent="0.2">
      <c r="A11" s="413"/>
      <c r="B11" s="403"/>
      <c r="C11" s="403"/>
      <c r="D11" s="403"/>
      <c r="E11" s="403"/>
      <c r="F11" s="186" t="s">
        <v>343</v>
      </c>
      <c r="G11" s="187"/>
      <c r="H11" s="187"/>
      <c r="I11" s="187"/>
      <c r="J11" s="187"/>
      <c r="K11" s="188"/>
      <c r="L11" s="189">
        <v>689.1</v>
      </c>
      <c r="M11" s="189"/>
      <c r="N11" s="190">
        <f t="shared" ref="N11:N16" si="1">M11/L11</f>
        <v>0</v>
      </c>
    </row>
    <row r="12" spans="1:14" ht="26.45" customHeight="1" x14ac:dyDescent="0.2">
      <c r="A12" s="413" t="s">
        <v>176</v>
      </c>
      <c r="B12" s="403" t="s">
        <v>167</v>
      </c>
      <c r="C12" s="403"/>
      <c r="D12" s="403"/>
      <c r="E12" s="403" t="s">
        <v>178</v>
      </c>
      <c r="F12" s="117" t="s">
        <v>152</v>
      </c>
      <c r="G12" s="187"/>
      <c r="H12" s="187"/>
      <c r="I12" s="187"/>
      <c r="J12" s="187"/>
      <c r="K12" s="188"/>
      <c r="L12" s="189">
        <v>382.2</v>
      </c>
      <c r="M12" s="189">
        <v>379.2</v>
      </c>
      <c r="N12" s="190">
        <f t="shared" si="1"/>
        <v>0.99215070643642067</v>
      </c>
    </row>
    <row r="13" spans="1:14" ht="42.75" customHeight="1" x14ac:dyDescent="0.2">
      <c r="A13" s="414"/>
      <c r="B13" s="415"/>
      <c r="C13" s="403"/>
      <c r="D13" s="403"/>
      <c r="E13" s="403"/>
      <c r="F13" s="117" t="s">
        <v>8</v>
      </c>
      <c r="G13" s="187"/>
      <c r="H13" s="187"/>
      <c r="I13" s="187"/>
      <c r="J13" s="187"/>
      <c r="K13" s="188"/>
      <c r="L13" s="189">
        <v>1675</v>
      </c>
      <c r="M13" s="189"/>
      <c r="N13" s="190">
        <f t="shared" si="1"/>
        <v>0</v>
      </c>
    </row>
    <row r="14" spans="1:14" ht="32.25" customHeight="1" x14ac:dyDescent="0.2">
      <c r="A14" s="425" t="s">
        <v>176</v>
      </c>
      <c r="B14" s="428">
        <v>1</v>
      </c>
      <c r="C14" s="422"/>
      <c r="D14" s="422"/>
      <c r="E14" s="438" t="s">
        <v>178</v>
      </c>
      <c r="F14" s="186" t="s">
        <v>343</v>
      </c>
      <c r="G14" s="187"/>
      <c r="H14" s="187"/>
      <c r="I14" s="187"/>
      <c r="J14" s="187"/>
      <c r="K14" s="188"/>
      <c r="L14" s="189">
        <v>689.1</v>
      </c>
      <c r="M14" s="189">
        <v>407.5</v>
      </c>
      <c r="N14" s="190">
        <f t="shared" si="1"/>
        <v>0.59135103758525609</v>
      </c>
    </row>
    <row r="15" spans="1:14" ht="42.75" customHeight="1" x14ac:dyDescent="0.2">
      <c r="A15" s="426"/>
      <c r="B15" s="429"/>
      <c r="C15" s="423"/>
      <c r="D15" s="423"/>
      <c r="E15" s="439"/>
      <c r="F15" s="220" t="s">
        <v>8</v>
      </c>
      <c r="G15" s="187"/>
      <c r="H15" s="187"/>
      <c r="I15" s="187"/>
      <c r="J15" s="187"/>
      <c r="K15" s="188"/>
      <c r="L15" s="189">
        <v>1591.7</v>
      </c>
      <c r="M15" s="189">
        <v>1591.7</v>
      </c>
      <c r="N15" s="190">
        <f t="shared" si="1"/>
        <v>1</v>
      </c>
    </row>
    <row r="16" spans="1:14" ht="27" customHeight="1" x14ac:dyDescent="0.2">
      <c r="A16" s="427"/>
      <c r="B16" s="430"/>
      <c r="C16" s="424"/>
      <c r="D16" s="424"/>
      <c r="E16" s="440"/>
      <c r="F16" s="117" t="s">
        <v>152</v>
      </c>
      <c r="G16" s="187"/>
      <c r="H16" s="187"/>
      <c r="I16" s="187"/>
      <c r="J16" s="187"/>
      <c r="K16" s="188"/>
      <c r="L16" s="189">
        <v>367.2</v>
      </c>
      <c r="M16" s="189">
        <v>364.3</v>
      </c>
      <c r="N16" s="190">
        <f t="shared" si="1"/>
        <v>0.99210239651416132</v>
      </c>
    </row>
    <row r="17" spans="1:14" ht="17.45" hidden="1" customHeight="1" x14ac:dyDescent="0.2">
      <c r="A17" s="416" t="s">
        <v>176</v>
      </c>
      <c r="B17" s="416" t="s">
        <v>167</v>
      </c>
      <c r="C17" s="419" t="s">
        <v>124</v>
      </c>
      <c r="D17" s="419"/>
      <c r="E17" s="419"/>
      <c r="F17" s="441" t="s">
        <v>343</v>
      </c>
      <c r="G17" s="126" t="s">
        <v>344</v>
      </c>
      <c r="H17" s="126" t="s">
        <v>288</v>
      </c>
      <c r="I17" s="126" t="s">
        <v>37</v>
      </c>
      <c r="J17" s="126"/>
      <c r="K17" s="126" t="s">
        <v>345</v>
      </c>
      <c r="L17" s="193"/>
      <c r="M17" s="193"/>
      <c r="N17" s="194"/>
    </row>
    <row r="18" spans="1:14" ht="15.75" hidden="1" customHeight="1" x14ac:dyDescent="0.2">
      <c r="A18" s="417"/>
      <c r="B18" s="417"/>
      <c r="C18" s="420"/>
      <c r="D18" s="420"/>
      <c r="E18" s="420"/>
      <c r="F18" s="442"/>
      <c r="G18" s="126" t="s">
        <v>287</v>
      </c>
      <c r="H18" s="126" t="s">
        <v>288</v>
      </c>
      <c r="I18" s="126" t="s">
        <v>289</v>
      </c>
      <c r="J18" s="126"/>
      <c r="K18" s="126" t="s">
        <v>346</v>
      </c>
      <c r="L18" s="193"/>
      <c r="M18" s="193"/>
      <c r="N18" s="194"/>
    </row>
    <row r="19" spans="1:14" ht="15.75" hidden="1" customHeight="1" x14ac:dyDescent="0.2">
      <c r="A19" s="417"/>
      <c r="B19" s="417"/>
      <c r="C19" s="420"/>
      <c r="D19" s="420"/>
      <c r="E19" s="420"/>
      <c r="F19" s="442"/>
      <c r="G19" s="98" t="s">
        <v>287</v>
      </c>
      <c r="H19" s="98" t="s">
        <v>288</v>
      </c>
      <c r="I19" s="98" t="s">
        <v>289</v>
      </c>
      <c r="J19" s="98"/>
      <c r="K19" s="98" t="s">
        <v>347</v>
      </c>
      <c r="L19" s="195"/>
      <c r="M19" s="195"/>
      <c r="N19" s="196"/>
    </row>
    <row r="20" spans="1:14" ht="15.75" hidden="1" customHeight="1" x14ac:dyDescent="0.2">
      <c r="A20" s="417"/>
      <c r="B20" s="417"/>
      <c r="C20" s="420"/>
      <c r="D20" s="420"/>
      <c r="E20" s="420"/>
      <c r="F20" s="442"/>
      <c r="G20" s="126" t="s">
        <v>287</v>
      </c>
      <c r="H20" s="126" t="s">
        <v>288</v>
      </c>
      <c r="I20" s="126" t="s">
        <v>289</v>
      </c>
      <c r="J20" s="126"/>
      <c r="K20" s="126" t="s">
        <v>348</v>
      </c>
      <c r="L20" s="193"/>
      <c r="M20" s="193"/>
      <c r="N20" s="196"/>
    </row>
    <row r="21" spans="1:14" ht="15.75" hidden="1" customHeight="1" x14ac:dyDescent="0.2">
      <c r="A21" s="417"/>
      <c r="B21" s="417"/>
      <c r="C21" s="420"/>
      <c r="D21" s="420"/>
      <c r="E21" s="420"/>
      <c r="F21" s="442"/>
      <c r="G21" s="126" t="s">
        <v>287</v>
      </c>
      <c r="H21" s="126" t="s">
        <v>288</v>
      </c>
      <c r="I21" s="126" t="s">
        <v>289</v>
      </c>
      <c r="J21" s="126"/>
      <c r="K21" s="126" t="s">
        <v>349</v>
      </c>
      <c r="L21" s="193"/>
      <c r="M21" s="193"/>
      <c r="N21" s="196"/>
    </row>
    <row r="22" spans="1:14" ht="15.75" hidden="1" customHeight="1" x14ac:dyDescent="0.2">
      <c r="A22" s="417"/>
      <c r="B22" s="417"/>
      <c r="C22" s="420"/>
      <c r="D22" s="420"/>
      <c r="E22" s="420"/>
      <c r="F22" s="442"/>
      <c r="G22" s="126" t="s">
        <v>287</v>
      </c>
      <c r="H22" s="126" t="s">
        <v>288</v>
      </c>
      <c r="I22" s="126" t="s">
        <v>289</v>
      </c>
      <c r="J22" s="126"/>
      <c r="K22" s="126" t="s">
        <v>10</v>
      </c>
      <c r="L22" s="193"/>
      <c r="M22" s="193"/>
      <c r="N22" s="196"/>
    </row>
    <row r="23" spans="1:14" ht="15.75" hidden="1" customHeight="1" x14ac:dyDescent="0.2">
      <c r="A23" s="418"/>
      <c r="B23" s="418"/>
      <c r="C23" s="421"/>
      <c r="D23" s="421"/>
      <c r="E23" s="421"/>
      <c r="F23" s="443"/>
      <c r="G23" s="98" t="s">
        <v>287</v>
      </c>
      <c r="H23" s="98" t="s">
        <v>288</v>
      </c>
      <c r="I23" s="98" t="s">
        <v>289</v>
      </c>
      <c r="J23" s="98"/>
      <c r="K23" s="98" t="s">
        <v>10</v>
      </c>
      <c r="L23" s="195"/>
      <c r="M23" s="195"/>
      <c r="N23" s="196"/>
    </row>
    <row r="24" spans="1:14" ht="15.75" hidden="1" customHeight="1" x14ac:dyDescent="0.2">
      <c r="A24" s="416" t="s">
        <v>176</v>
      </c>
      <c r="B24" s="416" t="s">
        <v>167</v>
      </c>
      <c r="C24" s="419">
        <v>2</v>
      </c>
      <c r="D24" s="419"/>
      <c r="E24" s="419"/>
      <c r="F24" s="419" t="s">
        <v>152</v>
      </c>
      <c r="G24" s="98" t="s">
        <v>287</v>
      </c>
      <c r="H24" s="98" t="s">
        <v>288</v>
      </c>
      <c r="I24" s="98" t="s">
        <v>289</v>
      </c>
      <c r="J24" s="98"/>
      <c r="K24" s="98" t="s">
        <v>349</v>
      </c>
      <c r="L24" s="195"/>
      <c r="M24" s="195"/>
      <c r="N24" s="196"/>
    </row>
    <row r="25" spans="1:14" ht="15.75" hidden="1" customHeight="1" x14ac:dyDescent="0.2">
      <c r="A25" s="418"/>
      <c r="B25" s="418"/>
      <c r="C25" s="421"/>
      <c r="D25" s="421"/>
      <c r="E25" s="421"/>
      <c r="F25" s="421"/>
      <c r="G25" s="98" t="s">
        <v>287</v>
      </c>
      <c r="H25" s="98" t="s">
        <v>288</v>
      </c>
      <c r="I25" s="98" t="s">
        <v>289</v>
      </c>
      <c r="J25" s="98"/>
      <c r="K25" s="98" t="s">
        <v>10</v>
      </c>
      <c r="L25" s="195"/>
      <c r="M25" s="195"/>
      <c r="N25" s="196"/>
    </row>
    <row r="26" spans="1:14" ht="24.75" customHeight="1" x14ac:dyDescent="0.2">
      <c r="A26" s="197" t="s">
        <v>176</v>
      </c>
      <c r="B26" s="197" t="s">
        <v>166</v>
      </c>
      <c r="C26" s="198"/>
      <c r="D26" s="192"/>
      <c r="E26" s="199" t="s">
        <v>179</v>
      </c>
      <c r="F26" s="191" t="s">
        <v>152</v>
      </c>
      <c r="G26" s="99"/>
      <c r="H26" s="99"/>
      <c r="I26" s="99"/>
      <c r="J26" s="99"/>
      <c r="K26" s="99"/>
      <c r="L26" s="200">
        <v>15</v>
      </c>
      <c r="M26" s="200">
        <v>14.9</v>
      </c>
      <c r="N26" s="201">
        <f>M26/L26</f>
        <v>0.9933333333333334</v>
      </c>
    </row>
    <row r="27" spans="1:14" ht="11.25" hidden="1" customHeight="1" x14ac:dyDescent="0.2">
      <c r="A27" s="202" t="s">
        <v>176</v>
      </c>
      <c r="B27" s="202" t="s">
        <v>166</v>
      </c>
      <c r="C27" s="203" t="s">
        <v>124</v>
      </c>
      <c r="D27" s="192"/>
      <c r="E27" s="204"/>
      <c r="F27" s="419" t="s">
        <v>152</v>
      </c>
      <c r="G27" s="94" t="s">
        <v>287</v>
      </c>
      <c r="H27" s="94" t="s">
        <v>288</v>
      </c>
      <c r="I27" s="94" t="s">
        <v>350</v>
      </c>
      <c r="J27" s="94"/>
      <c r="K27" s="94" t="s">
        <v>10</v>
      </c>
      <c r="L27" s="205"/>
      <c r="M27" s="206"/>
      <c r="N27" s="196"/>
    </row>
    <row r="28" spans="1:14" ht="12.75" hidden="1" customHeight="1" x14ac:dyDescent="0.2">
      <c r="A28" s="416" t="s">
        <v>176</v>
      </c>
      <c r="B28" s="434" t="s">
        <v>166</v>
      </c>
      <c r="C28" s="404" t="s">
        <v>125</v>
      </c>
      <c r="D28" s="422"/>
      <c r="E28" s="431"/>
      <c r="F28" s="420"/>
      <c r="G28" s="94" t="s">
        <v>287</v>
      </c>
      <c r="H28" s="94" t="s">
        <v>339</v>
      </c>
      <c r="I28" s="94" t="s">
        <v>340</v>
      </c>
      <c r="J28" s="94"/>
      <c r="K28" s="94">
        <v>244</v>
      </c>
      <c r="L28" s="205"/>
      <c r="M28" s="206"/>
      <c r="N28" s="196"/>
    </row>
    <row r="29" spans="1:14" ht="14.25" hidden="1" customHeight="1" x14ac:dyDescent="0.2">
      <c r="A29" s="417"/>
      <c r="B29" s="435"/>
      <c r="C29" s="437"/>
      <c r="D29" s="423"/>
      <c r="E29" s="432"/>
      <c r="F29" s="420"/>
      <c r="G29" s="94" t="s">
        <v>287</v>
      </c>
      <c r="H29" s="94" t="s">
        <v>288</v>
      </c>
      <c r="I29" s="94" t="s">
        <v>350</v>
      </c>
      <c r="J29" s="94"/>
      <c r="K29" s="94" t="s">
        <v>10</v>
      </c>
      <c r="L29" s="205"/>
      <c r="M29" s="206"/>
      <c r="N29" s="196"/>
    </row>
    <row r="30" spans="1:14" ht="14.25" hidden="1" customHeight="1" x14ac:dyDescent="0.2">
      <c r="A30" s="418"/>
      <c r="B30" s="436"/>
      <c r="C30" s="405"/>
      <c r="D30" s="424"/>
      <c r="E30" s="433"/>
      <c r="F30" s="420"/>
      <c r="G30" s="94" t="s">
        <v>287</v>
      </c>
      <c r="H30" s="94" t="s">
        <v>288</v>
      </c>
      <c r="I30" s="94" t="s">
        <v>350</v>
      </c>
      <c r="J30" s="94"/>
      <c r="K30" s="94" t="s">
        <v>10</v>
      </c>
      <c r="L30" s="205"/>
      <c r="M30" s="206"/>
      <c r="N30" s="196"/>
    </row>
    <row r="31" spans="1:14" ht="15.75" hidden="1" customHeight="1" x14ac:dyDescent="0.2">
      <c r="A31" s="207" t="s">
        <v>176</v>
      </c>
      <c r="B31" s="207" t="s">
        <v>166</v>
      </c>
      <c r="C31" s="208" t="s">
        <v>288</v>
      </c>
      <c r="D31" s="180"/>
      <c r="E31" s="209"/>
      <c r="F31" s="420"/>
      <c r="G31" s="93" t="s">
        <v>341</v>
      </c>
      <c r="H31" s="93" t="s">
        <v>342</v>
      </c>
      <c r="I31" s="93" t="s">
        <v>340</v>
      </c>
      <c r="J31" s="93"/>
      <c r="K31" s="93">
        <v>244</v>
      </c>
      <c r="L31" s="210"/>
      <c r="M31" s="211"/>
      <c r="N31" s="212"/>
    </row>
    <row r="32" spans="1:14" ht="16.5" hidden="1" customHeight="1" x14ac:dyDescent="0.2">
      <c r="A32" s="202" t="s">
        <v>176</v>
      </c>
      <c r="B32" s="202" t="s">
        <v>166</v>
      </c>
      <c r="C32" s="203" t="s">
        <v>24</v>
      </c>
      <c r="D32" s="192"/>
      <c r="E32" s="213"/>
      <c r="F32" s="421"/>
      <c r="G32" s="93" t="s">
        <v>287</v>
      </c>
      <c r="H32" s="93" t="s">
        <v>124</v>
      </c>
      <c r="I32" s="93" t="s">
        <v>9</v>
      </c>
      <c r="J32" s="93"/>
      <c r="K32" s="214" t="s">
        <v>10</v>
      </c>
      <c r="L32" s="205"/>
      <c r="M32" s="206"/>
      <c r="N32" s="212"/>
    </row>
    <row r="33" spans="1:14" ht="40.700000000000003" customHeight="1" x14ac:dyDescent="0.2">
      <c r="A33" s="215" t="s">
        <v>176</v>
      </c>
      <c r="B33" s="215" t="s">
        <v>168</v>
      </c>
      <c r="C33" s="198"/>
      <c r="D33" s="198"/>
      <c r="E33" s="192" t="s">
        <v>180</v>
      </c>
      <c r="F33" s="180" t="s">
        <v>8</v>
      </c>
      <c r="G33" s="126"/>
      <c r="H33" s="126"/>
      <c r="I33" s="126"/>
      <c r="J33" s="126"/>
      <c r="K33" s="98"/>
      <c r="L33" s="216">
        <v>83.3</v>
      </c>
      <c r="M33" s="216">
        <v>83.3</v>
      </c>
      <c r="N33" s="212">
        <f>M33/L33</f>
        <v>1</v>
      </c>
    </row>
    <row r="34" spans="1:14" ht="21.2" customHeight="1" x14ac:dyDescent="0.2">
      <c r="A34" s="404" t="s">
        <v>176</v>
      </c>
      <c r="B34" s="404" t="s">
        <v>168</v>
      </c>
      <c r="C34" s="404" t="s">
        <v>125</v>
      </c>
      <c r="D34" s="404"/>
      <c r="E34" s="406"/>
      <c r="F34" s="406" t="s">
        <v>8</v>
      </c>
      <c r="G34" s="217"/>
      <c r="H34" s="218"/>
      <c r="I34" s="218"/>
      <c r="J34" s="218"/>
      <c r="K34" s="217"/>
      <c r="L34" s="219"/>
      <c r="M34" s="219"/>
      <c r="N34" s="212"/>
    </row>
    <row r="35" spans="1:14" ht="28.5" customHeight="1" x14ac:dyDescent="0.2">
      <c r="A35" s="405"/>
      <c r="B35" s="405"/>
      <c r="C35" s="405"/>
      <c r="D35" s="405"/>
      <c r="E35" s="407"/>
      <c r="F35" s="407"/>
      <c r="G35" s="218"/>
      <c r="H35" s="218"/>
      <c r="I35" s="218"/>
      <c r="J35" s="217"/>
      <c r="K35" s="217"/>
      <c r="L35" s="219"/>
      <c r="M35" s="219"/>
      <c r="N35" s="196"/>
    </row>
    <row r="36" spans="1:14" x14ac:dyDescent="0.2">
      <c r="A36" s="29"/>
      <c r="B36" s="29"/>
      <c r="C36" s="29"/>
      <c r="D36" s="29"/>
      <c r="E36" s="13"/>
      <c r="F36" s="13"/>
      <c r="G36" s="30"/>
      <c r="H36" s="30"/>
      <c r="I36" s="30"/>
      <c r="J36" s="30"/>
      <c r="K36" s="30"/>
      <c r="L36" s="30"/>
      <c r="M36" s="30"/>
    </row>
    <row r="37" spans="1:14" x14ac:dyDescent="0.2">
      <c r="A37" s="29"/>
      <c r="B37" s="29"/>
      <c r="C37" s="29"/>
      <c r="D37" s="29"/>
      <c r="E37" s="13"/>
      <c r="F37" s="13"/>
      <c r="G37" s="30"/>
      <c r="H37" s="30"/>
      <c r="I37" s="30"/>
      <c r="J37" s="30"/>
      <c r="K37" s="30"/>
      <c r="L37" s="30"/>
      <c r="M37" s="30"/>
    </row>
    <row r="38" spans="1:14" x14ac:dyDescent="0.2">
      <c r="A38" s="30"/>
      <c r="B38" s="30"/>
      <c r="C38" s="30"/>
      <c r="D38" s="30"/>
      <c r="E38" s="13"/>
      <c r="F38" s="13"/>
      <c r="G38" s="30"/>
      <c r="H38" s="30"/>
      <c r="I38" s="30"/>
      <c r="J38" s="30"/>
      <c r="K38" s="30"/>
      <c r="L38" s="30"/>
      <c r="M38" s="30"/>
    </row>
    <row r="39" spans="1:14" x14ac:dyDescent="0.2">
      <c r="A39" s="30"/>
      <c r="B39" s="30"/>
      <c r="C39" s="30"/>
      <c r="D39" s="30"/>
      <c r="E39" s="13"/>
      <c r="F39" s="13"/>
      <c r="G39" s="30"/>
      <c r="H39" s="30"/>
      <c r="I39" s="30"/>
      <c r="J39" s="30"/>
      <c r="K39" s="30"/>
      <c r="L39" s="30"/>
      <c r="M39" s="30"/>
    </row>
    <row r="40" spans="1:14" x14ac:dyDescent="0.2">
      <c r="A40" s="30"/>
      <c r="B40" s="30"/>
      <c r="C40" s="30"/>
      <c r="D40" s="30"/>
      <c r="E40" s="13"/>
      <c r="F40" s="13"/>
      <c r="G40" s="30"/>
      <c r="H40" s="30"/>
      <c r="I40" s="30"/>
      <c r="J40" s="30"/>
      <c r="K40" s="30"/>
      <c r="L40" s="30"/>
      <c r="M40" s="30"/>
    </row>
    <row r="41" spans="1:14" x14ac:dyDescent="0.2">
      <c r="A41" s="30"/>
      <c r="B41" s="30"/>
      <c r="C41" s="30"/>
      <c r="D41" s="30"/>
      <c r="E41" s="13"/>
      <c r="F41" s="13"/>
      <c r="G41" s="30"/>
      <c r="H41" s="30"/>
      <c r="I41" s="30"/>
      <c r="J41" s="30"/>
      <c r="K41" s="30"/>
      <c r="L41" s="30"/>
      <c r="M41" s="30"/>
    </row>
    <row r="42" spans="1:14" x14ac:dyDescent="0.2">
      <c r="A42" s="30"/>
      <c r="B42" s="30"/>
      <c r="C42" s="30"/>
      <c r="D42" s="30"/>
      <c r="E42" s="13"/>
      <c r="F42" s="13"/>
      <c r="G42" s="30"/>
      <c r="H42" s="30"/>
      <c r="I42" s="30"/>
      <c r="J42" s="30"/>
      <c r="K42" s="30"/>
      <c r="L42" s="30"/>
      <c r="M42" s="30"/>
    </row>
    <row r="43" spans="1:14" x14ac:dyDescent="0.2">
      <c r="A43" s="30"/>
      <c r="B43" s="30"/>
      <c r="C43" s="30"/>
      <c r="D43" s="30"/>
      <c r="E43" s="13"/>
      <c r="F43" s="13"/>
      <c r="G43" s="30"/>
      <c r="H43" s="30"/>
      <c r="I43" s="30"/>
      <c r="J43" s="30"/>
      <c r="K43" s="30"/>
      <c r="L43" s="30"/>
      <c r="M43" s="30"/>
    </row>
    <row r="44" spans="1:14" x14ac:dyDescent="0.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1:14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4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4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4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</sheetData>
  <mergeCells count="42">
    <mergeCell ref="F27:F32"/>
    <mergeCell ref="D28:D30"/>
    <mergeCell ref="E17:E23"/>
    <mergeCell ref="D17:D23"/>
    <mergeCell ref="F24:F25"/>
    <mergeCell ref="E24:E25"/>
    <mergeCell ref="D24:D25"/>
    <mergeCell ref="F17:F23"/>
    <mergeCell ref="F34:F35"/>
    <mergeCell ref="A10:A13"/>
    <mergeCell ref="B10:B13"/>
    <mergeCell ref="C10:C13"/>
    <mergeCell ref="D10:D13"/>
    <mergeCell ref="A17:A23"/>
    <mergeCell ref="C17:C23"/>
    <mergeCell ref="C14:C16"/>
    <mergeCell ref="D14:D16"/>
    <mergeCell ref="B17:B23"/>
    <mergeCell ref="A14:A16"/>
    <mergeCell ref="B14:B16"/>
    <mergeCell ref="E28:E30"/>
    <mergeCell ref="A28:A30"/>
    <mergeCell ref="B28:B30"/>
    <mergeCell ref="C28:C30"/>
    <mergeCell ref="E2:M4"/>
    <mergeCell ref="E6:F6"/>
    <mergeCell ref="A8:D8"/>
    <mergeCell ref="E8:E9"/>
    <mergeCell ref="F8:F9"/>
    <mergeCell ref="D7:M7"/>
    <mergeCell ref="G8:K8"/>
    <mergeCell ref="L8:M8"/>
    <mergeCell ref="E10:E13"/>
    <mergeCell ref="A34:A35"/>
    <mergeCell ref="B34:B35"/>
    <mergeCell ref="C34:C35"/>
    <mergeCell ref="D34:D35"/>
    <mergeCell ref="E34:E35"/>
    <mergeCell ref="E14:E16"/>
    <mergeCell ref="A24:A25"/>
    <mergeCell ref="B24:B25"/>
    <mergeCell ref="C24:C25"/>
  </mergeCells>
  <phoneticPr fontId="0" type="noConversion"/>
  <pageMargins left="0.2" right="0.16" top="0.24" bottom="0.28999999999999998" header="0.2" footer="0.2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D47" sqref="D47"/>
    </sheetView>
  </sheetViews>
  <sheetFormatPr defaultRowHeight="12.75" x14ac:dyDescent="0.2"/>
  <cols>
    <col min="1" max="1" width="5.42578125" customWidth="1"/>
    <col min="2" max="2" width="6.7109375" customWidth="1"/>
    <col min="3" max="3" width="23.140625" customWidth="1"/>
    <col min="4" max="4" width="43.28515625" customWidth="1"/>
    <col min="5" max="5" width="14.28515625" customWidth="1"/>
    <col min="6" max="6" width="12.42578125" customWidth="1"/>
    <col min="7" max="7" width="16.7109375" customWidth="1"/>
  </cols>
  <sheetData>
    <row r="1" spans="1:7" ht="12.2" customHeight="1" x14ac:dyDescent="0.2">
      <c r="A1" s="7"/>
      <c r="B1" s="7"/>
      <c r="C1" s="7"/>
      <c r="D1" s="7"/>
      <c r="E1" s="38"/>
    </row>
    <row r="2" spans="1:7" ht="22.7" customHeight="1" x14ac:dyDescent="0.2">
      <c r="A2" s="7"/>
      <c r="B2" s="7"/>
      <c r="C2" s="452" t="s">
        <v>328</v>
      </c>
      <c r="D2" s="452"/>
      <c r="E2" s="452"/>
    </row>
    <row r="3" spans="1:7" ht="12.75" customHeight="1" x14ac:dyDescent="0.2">
      <c r="A3" s="7"/>
      <c r="B3" s="7"/>
      <c r="C3" s="452"/>
      <c r="D3" s="452"/>
      <c r="E3" s="452"/>
    </row>
    <row r="4" spans="1:7" ht="12.75" customHeight="1" x14ac:dyDescent="0.2">
      <c r="A4" s="7"/>
      <c r="B4" s="7"/>
      <c r="C4" s="452"/>
      <c r="D4" s="452"/>
      <c r="E4" s="452"/>
    </row>
    <row r="5" spans="1:7" ht="0.75" customHeight="1" x14ac:dyDescent="0.2">
      <c r="A5" s="7"/>
      <c r="B5" s="7"/>
      <c r="C5" s="7"/>
      <c r="D5" s="7"/>
      <c r="E5" s="38"/>
    </row>
    <row r="6" spans="1:7" x14ac:dyDescent="0.2">
      <c r="A6" s="7"/>
      <c r="B6" s="7"/>
      <c r="C6" s="7"/>
      <c r="D6" s="7"/>
      <c r="E6" s="38"/>
    </row>
    <row r="7" spans="1:7" ht="15" x14ac:dyDescent="0.2">
      <c r="A7" s="455" t="s">
        <v>329</v>
      </c>
      <c r="B7" s="389"/>
      <c r="C7" s="389"/>
      <c r="D7" s="389"/>
      <c r="E7" s="389"/>
    </row>
    <row r="8" spans="1:7" x14ac:dyDescent="0.2">
      <c r="A8" s="7"/>
      <c r="B8" s="7"/>
      <c r="C8" s="7"/>
      <c r="D8" s="7"/>
      <c r="E8" s="7"/>
    </row>
    <row r="9" spans="1:7" ht="31.5" x14ac:dyDescent="0.2">
      <c r="A9" s="456" t="s">
        <v>112</v>
      </c>
      <c r="B9" s="457"/>
      <c r="C9" s="447" t="s">
        <v>153</v>
      </c>
      <c r="D9" s="447" t="s">
        <v>154</v>
      </c>
      <c r="E9" s="39" t="s">
        <v>155</v>
      </c>
      <c r="F9" s="449" t="s">
        <v>326</v>
      </c>
      <c r="G9" s="449" t="s">
        <v>327</v>
      </c>
    </row>
    <row r="10" spans="1:7" ht="35.450000000000003" customHeight="1" x14ac:dyDescent="0.2">
      <c r="A10" s="456"/>
      <c r="B10" s="457"/>
      <c r="C10" s="448" t="s">
        <v>131</v>
      </c>
      <c r="D10" s="448"/>
      <c r="E10" s="453">
        <v>2020</v>
      </c>
      <c r="F10" s="450"/>
      <c r="G10" s="450"/>
    </row>
    <row r="11" spans="1:7" ht="16.5" customHeight="1" x14ac:dyDescent="0.2">
      <c r="A11" s="8" t="s">
        <v>127</v>
      </c>
      <c r="B11" s="8" t="s">
        <v>118</v>
      </c>
      <c r="C11" s="448"/>
      <c r="D11" s="448"/>
      <c r="E11" s="454"/>
      <c r="F11" s="451"/>
      <c r="G11" s="451"/>
    </row>
    <row r="12" spans="1:7" x14ac:dyDescent="0.2">
      <c r="A12" s="444" t="s">
        <v>176</v>
      </c>
      <c r="B12" s="444"/>
      <c r="C12" s="446" t="s">
        <v>177</v>
      </c>
      <c r="D12" s="35" t="s">
        <v>151</v>
      </c>
      <c r="E12" s="75">
        <v>2789.5</v>
      </c>
      <c r="F12" s="97">
        <v>2786.1</v>
      </c>
      <c r="G12" s="96">
        <f>F12/E12*100</f>
        <v>99.878114357411718</v>
      </c>
    </row>
    <row r="13" spans="1:7" x14ac:dyDescent="0.2">
      <c r="A13" s="444"/>
      <c r="B13" s="444"/>
      <c r="C13" s="446"/>
      <c r="D13" s="9" t="s">
        <v>161</v>
      </c>
      <c r="E13" s="76">
        <v>2789.5</v>
      </c>
      <c r="F13" s="96"/>
      <c r="G13" s="96"/>
    </row>
    <row r="14" spans="1:7" x14ac:dyDescent="0.2">
      <c r="A14" s="444"/>
      <c r="B14" s="444"/>
      <c r="C14" s="446"/>
      <c r="D14" s="10" t="s">
        <v>156</v>
      </c>
      <c r="E14" s="76"/>
      <c r="F14" s="73"/>
      <c r="G14" s="73"/>
    </row>
    <row r="15" spans="1:7" x14ac:dyDescent="0.2">
      <c r="A15" s="444"/>
      <c r="B15" s="444"/>
      <c r="C15" s="446"/>
      <c r="D15" s="10" t="s">
        <v>162</v>
      </c>
      <c r="E15" s="76">
        <v>2699.5</v>
      </c>
      <c r="F15" s="76"/>
      <c r="G15" s="96"/>
    </row>
    <row r="16" spans="1:7" x14ac:dyDescent="0.2">
      <c r="A16" s="444"/>
      <c r="B16" s="444"/>
      <c r="C16" s="446"/>
      <c r="D16" s="10" t="s">
        <v>157</v>
      </c>
      <c r="E16" s="76">
        <v>75</v>
      </c>
      <c r="F16" s="221"/>
      <c r="G16" s="96"/>
    </row>
    <row r="17" spans="1:7" x14ac:dyDescent="0.2">
      <c r="A17" s="444"/>
      <c r="B17" s="444"/>
      <c r="C17" s="446"/>
      <c r="D17" s="10" t="s">
        <v>158</v>
      </c>
      <c r="E17" s="76">
        <v>15</v>
      </c>
      <c r="F17" s="221"/>
      <c r="G17" s="96"/>
    </row>
    <row r="18" spans="1:7" x14ac:dyDescent="0.2">
      <c r="A18" s="444"/>
      <c r="B18" s="444"/>
      <c r="C18" s="446"/>
      <c r="D18" s="10" t="s">
        <v>159</v>
      </c>
      <c r="E18" s="76">
        <v>0</v>
      </c>
      <c r="F18" s="73"/>
      <c r="G18" s="73"/>
    </row>
    <row r="19" spans="1:7" ht="22.5" x14ac:dyDescent="0.2">
      <c r="A19" s="444"/>
      <c r="B19" s="444"/>
      <c r="C19" s="446"/>
      <c r="D19" s="11" t="s">
        <v>160</v>
      </c>
      <c r="E19" s="76">
        <f>E29+E39+E49</f>
        <v>0</v>
      </c>
      <c r="F19" s="73"/>
      <c r="G19" s="73"/>
    </row>
    <row r="20" spans="1:7" ht="22.5" x14ac:dyDescent="0.2">
      <c r="A20" s="444"/>
      <c r="B20" s="444"/>
      <c r="C20" s="446"/>
      <c r="D20" s="11" t="s">
        <v>163</v>
      </c>
      <c r="E20" s="76">
        <f>E30+E40+E50</f>
        <v>0</v>
      </c>
      <c r="F20" s="73"/>
      <c r="G20" s="73"/>
    </row>
    <row r="21" spans="1:7" x14ac:dyDescent="0.2">
      <c r="A21" s="445"/>
      <c r="B21" s="445"/>
      <c r="C21" s="446"/>
      <c r="D21" s="11" t="s">
        <v>169</v>
      </c>
      <c r="E21" s="76">
        <f>E31+E41+E51</f>
        <v>0</v>
      </c>
      <c r="F21" s="73"/>
      <c r="G21" s="73"/>
    </row>
    <row r="22" spans="1:7" x14ac:dyDescent="0.2">
      <c r="A22" s="444" t="s">
        <v>176</v>
      </c>
      <c r="B22" s="444" t="s">
        <v>167</v>
      </c>
      <c r="C22" s="446" t="s">
        <v>187</v>
      </c>
      <c r="D22" s="87" t="s">
        <v>151</v>
      </c>
      <c r="E22" s="88">
        <v>2691.2</v>
      </c>
      <c r="F22" s="88">
        <v>2687.8</v>
      </c>
      <c r="G22" s="91">
        <f>F22/E22*100</f>
        <v>99.873662306777661</v>
      </c>
    </row>
    <row r="23" spans="1:7" x14ac:dyDescent="0.2">
      <c r="A23" s="444"/>
      <c r="B23" s="444"/>
      <c r="C23" s="446"/>
      <c r="D23" s="9" t="s">
        <v>161</v>
      </c>
      <c r="E23" s="77" t="s">
        <v>450</v>
      </c>
      <c r="F23" s="77">
        <v>2687.8</v>
      </c>
      <c r="G23" s="91" t="e">
        <f>F23/E23*100</f>
        <v>#VALUE!</v>
      </c>
    </row>
    <row r="24" spans="1:7" x14ac:dyDescent="0.2">
      <c r="A24" s="444"/>
      <c r="B24" s="444"/>
      <c r="C24" s="446"/>
      <c r="D24" s="10" t="s">
        <v>156</v>
      </c>
      <c r="E24" s="78"/>
      <c r="F24" s="73"/>
      <c r="G24" s="91"/>
    </row>
    <row r="25" spans="1:7" ht="11.25" customHeight="1" x14ac:dyDescent="0.2">
      <c r="A25" s="444"/>
      <c r="B25" s="444"/>
      <c r="C25" s="446"/>
      <c r="D25" s="10" t="s">
        <v>162</v>
      </c>
      <c r="E25" s="79">
        <v>2691.2</v>
      </c>
      <c r="F25" s="96">
        <v>2687.8</v>
      </c>
      <c r="G25" s="91">
        <f>F25/E25*100</f>
        <v>99.873662306777661</v>
      </c>
    </row>
    <row r="26" spans="1:7" ht="12.2" customHeight="1" x14ac:dyDescent="0.2">
      <c r="A26" s="444"/>
      <c r="B26" s="444"/>
      <c r="C26" s="446"/>
      <c r="D26" s="10" t="s">
        <v>157</v>
      </c>
      <c r="E26" s="78">
        <v>0</v>
      </c>
      <c r="F26" s="73"/>
      <c r="G26" s="91"/>
    </row>
    <row r="27" spans="1:7" ht="11.25" customHeight="1" x14ac:dyDescent="0.2">
      <c r="A27" s="444"/>
      <c r="B27" s="444"/>
      <c r="C27" s="446"/>
      <c r="D27" s="10" t="s">
        <v>158</v>
      </c>
      <c r="E27" s="78">
        <v>0</v>
      </c>
      <c r="F27" s="73"/>
      <c r="G27" s="74"/>
    </row>
    <row r="28" spans="1:7" ht="13.7" customHeight="1" x14ac:dyDescent="0.2">
      <c r="A28" s="444"/>
      <c r="B28" s="444"/>
      <c r="C28" s="446"/>
      <c r="D28" s="10" t="s">
        <v>159</v>
      </c>
      <c r="E28" s="80">
        <v>0</v>
      </c>
      <c r="F28" s="73"/>
      <c r="G28" s="74"/>
    </row>
    <row r="29" spans="1:7" ht="20.25" customHeight="1" x14ac:dyDescent="0.2">
      <c r="A29" s="444"/>
      <c r="B29" s="444"/>
      <c r="C29" s="446"/>
      <c r="D29" s="11" t="s">
        <v>160</v>
      </c>
      <c r="E29" s="80">
        <v>0</v>
      </c>
      <c r="F29" s="73"/>
      <c r="G29" s="74"/>
    </row>
    <row r="30" spans="1:7" ht="9.75" customHeight="1" x14ac:dyDescent="0.2">
      <c r="A30" s="444"/>
      <c r="B30" s="444"/>
      <c r="C30" s="446"/>
      <c r="D30" s="11" t="s">
        <v>163</v>
      </c>
      <c r="E30" s="80">
        <v>0</v>
      </c>
      <c r="F30" s="73"/>
      <c r="G30" s="74"/>
    </row>
    <row r="31" spans="1:7" x14ac:dyDescent="0.2">
      <c r="A31" s="445"/>
      <c r="B31" s="445"/>
      <c r="C31" s="446"/>
      <c r="D31" s="11" t="s">
        <v>169</v>
      </c>
      <c r="E31" s="81">
        <v>0</v>
      </c>
      <c r="F31" s="73"/>
      <c r="G31" s="74"/>
    </row>
    <row r="32" spans="1:7" x14ac:dyDescent="0.2">
      <c r="A32" s="444" t="s">
        <v>176</v>
      </c>
      <c r="B32" s="444" t="s">
        <v>166</v>
      </c>
      <c r="C32" s="446" t="s">
        <v>179</v>
      </c>
      <c r="D32" s="87" t="s">
        <v>151</v>
      </c>
      <c r="E32" s="89">
        <v>15</v>
      </c>
      <c r="F32" s="89">
        <v>14.9</v>
      </c>
      <c r="G32" s="92">
        <f>F32/E32*100</f>
        <v>99.333333333333343</v>
      </c>
    </row>
    <row r="33" spans="1:7" ht="12.75" customHeight="1" x14ac:dyDescent="0.2">
      <c r="A33" s="444"/>
      <c r="B33" s="444"/>
      <c r="C33" s="446"/>
      <c r="D33" s="9" t="s">
        <v>161</v>
      </c>
      <c r="E33" s="81">
        <v>15</v>
      </c>
      <c r="F33" s="96">
        <v>14.9</v>
      </c>
      <c r="G33" s="92">
        <f>F33/E33*100</f>
        <v>99.333333333333343</v>
      </c>
    </row>
    <row r="34" spans="1:7" ht="12.2" customHeight="1" x14ac:dyDescent="0.2">
      <c r="A34" s="444"/>
      <c r="B34" s="444"/>
      <c r="C34" s="446"/>
      <c r="D34" s="10" t="s">
        <v>156</v>
      </c>
      <c r="E34" s="82"/>
      <c r="F34" s="73"/>
      <c r="G34" s="92"/>
    </row>
    <row r="35" spans="1:7" ht="11.25" customHeight="1" x14ac:dyDescent="0.2">
      <c r="A35" s="444"/>
      <c r="B35" s="444"/>
      <c r="C35" s="446"/>
      <c r="D35" s="36" t="s">
        <v>162</v>
      </c>
      <c r="E35" s="95"/>
      <c r="F35" s="96"/>
      <c r="G35" s="92" t="e">
        <f>F35/E35*100</f>
        <v>#DIV/0!</v>
      </c>
    </row>
    <row r="36" spans="1:7" ht="15.75" customHeight="1" x14ac:dyDescent="0.2">
      <c r="A36" s="444"/>
      <c r="B36" s="444"/>
      <c r="C36" s="446"/>
      <c r="D36" s="36" t="s">
        <v>157</v>
      </c>
      <c r="E36" s="81"/>
      <c r="F36" s="73"/>
      <c r="G36" s="92"/>
    </row>
    <row r="37" spans="1:7" ht="12.75" customHeight="1" x14ac:dyDescent="0.2">
      <c r="A37" s="444"/>
      <c r="B37" s="444"/>
      <c r="C37" s="446"/>
      <c r="D37" s="36" t="s">
        <v>158</v>
      </c>
      <c r="E37" s="83">
        <v>15</v>
      </c>
      <c r="F37" s="96">
        <v>14.9</v>
      </c>
      <c r="G37" s="92">
        <f>F37/E37*100</f>
        <v>99.333333333333343</v>
      </c>
    </row>
    <row r="38" spans="1:7" ht="12.2" customHeight="1" x14ac:dyDescent="0.2">
      <c r="A38" s="444"/>
      <c r="B38" s="444"/>
      <c r="C38" s="446"/>
      <c r="D38" s="10" t="s">
        <v>159</v>
      </c>
      <c r="E38" s="84">
        <f>SUM(F38:H38)</f>
        <v>0</v>
      </c>
      <c r="F38" s="73"/>
      <c r="G38" s="92"/>
    </row>
    <row r="39" spans="1:7" ht="20.25" customHeight="1" x14ac:dyDescent="0.2">
      <c r="A39" s="444"/>
      <c r="B39" s="444"/>
      <c r="C39" s="446"/>
      <c r="D39" s="11" t="s">
        <v>160</v>
      </c>
      <c r="E39" s="81">
        <v>0</v>
      </c>
      <c r="F39" s="73"/>
      <c r="G39" s="92"/>
    </row>
    <row r="40" spans="1:7" ht="12.2" customHeight="1" x14ac:dyDescent="0.2">
      <c r="A40" s="444"/>
      <c r="B40" s="444"/>
      <c r="C40" s="446"/>
      <c r="D40" s="11" t="s">
        <v>163</v>
      </c>
      <c r="E40" s="81">
        <v>0</v>
      </c>
      <c r="F40" s="73"/>
      <c r="G40" s="92"/>
    </row>
    <row r="41" spans="1:7" ht="11.25" customHeight="1" x14ac:dyDescent="0.2">
      <c r="A41" s="445"/>
      <c r="B41" s="445"/>
      <c r="C41" s="446"/>
      <c r="D41" s="11" t="s">
        <v>169</v>
      </c>
      <c r="E41" s="81">
        <v>0</v>
      </c>
      <c r="F41" s="73"/>
      <c r="G41" s="92"/>
    </row>
    <row r="42" spans="1:7" x14ac:dyDescent="0.2">
      <c r="A42" s="444" t="s">
        <v>176</v>
      </c>
      <c r="B42" s="444" t="s">
        <v>168</v>
      </c>
      <c r="C42" s="446" t="s">
        <v>188</v>
      </c>
      <c r="D42" s="87" t="s">
        <v>151</v>
      </c>
      <c r="E42" s="90">
        <v>83.3</v>
      </c>
      <c r="F42" s="90">
        <v>83.3</v>
      </c>
      <c r="G42" s="74" t="e">
        <f>F41/E41*100</f>
        <v>#DIV/0!</v>
      </c>
    </row>
    <row r="43" spans="1:7" x14ac:dyDescent="0.2">
      <c r="A43" s="444"/>
      <c r="B43" s="444"/>
      <c r="C43" s="446"/>
      <c r="D43" s="9" t="s">
        <v>161</v>
      </c>
      <c r="E43" s="85">
        <f>SUM(E45:E48)</f>
        <v>83.3</v>
      </c>
      <c r="F43" s="85">
        <f>SUM(F45:F48)</f>
        <v>83.3</v>
      </c>
      <c r="G43" s="74"/>
    </row>
    <row r="44" spans="1:7" x14ac:dyDescent="0.2">
      <c r="A44" s="444"/>
      <c r="B44" s="444"/>
      <c r="C44" s="446"/>
      <c r="D44" s="10" t="s">
        <v>156</v>
      </c>
      <c r="E44" s="85"/>
      <c r="F44" s="73"/>
      <c r="G44" s="74"/>
    </row>
    <row r="45" spans="1:7" x14ac:dyDescent="0.2">
      <c r="A45" s="444"/>
      <c r="B45" s="444"/>
      <c r="C45" s="446"/>
      <c r="D45" s="10" t="s">
        <v>162</v>
      </c>
      <c r="E45" s="86">
        <v>8.3000000000000007</v>
      </c>
      <c r="F45" s="73">
        <v>8.3000000000000007</v>
      </c>
      <c r="G45" s="74"/>
    </row>
    <row r="46" spans="1:7" x14ac:dyDescent="0.2">
      <c r="A46" s="444"/>
      <c r="B46" s="444"/>
      <c r="C46" s="446"/>
      <c r="D46" s="10" t="s">
        <v>157</v>
      </c>
      <c r="E46" s="85">
        <v>75</v>
      </c>
      <c r="F46" s="96">
        <v>75</v>
      </c>
      <c r="G46" s="74"/>
    </row>
    <row r="47" spans="1:7" x14ac:dyDescent="0.2">
      <c r="A47" s="444"/>
      <c r="B47" s="444"/>
      <c r="C47" s="446"/>
      <c r="D47" s="10" t="s">
        <v>158</v>
      </c>
      <c r="E47" s="85">
        <v>0</v>
      </c>
      <c r="F47" s="73"/>
      <c r="G47" s="74"/>
    </row>
    <row r="48" spans="1:7" x14ac:dyDescent="0.2">
      <c r="A48" s="444"/>
      <c r="B48" s="444"/>
      <c r="C48" s="446"/>
      <c r="D48" s="10" t="s">
        <v>159</v>
      </c>
      <c r="E48" s="85">
        <v>0</v>
      </c>
      <c r="F48" s="73"/>
      <c r="G48" s="74"/>
    </row>
    <row r="49" spans="1:7" ht="22.5" x14ac:dyDescent="0.2">
      <c r="A49" s="444"/>
      <c r="B49" s="444"/>
      <c r="C49" s="446"/>
      <c r="D49" s="11" t="s">
        <v>160</v>
      </c>
      <c r="E49" s="85">
        <v>0</v>
      </c>
      <c r="F49" s="73"/>
      <c r="G49" s="74"/>
    </row>
    <row r="50" spans="1:7" ht="22.5" x14ac:dyDescent="0.2">
      <c r="A50" s="444"/>
      <c r="B50" s="444"/>
      <c r="C50" s="446"/>
      <c r="D50" s="11" t="s">
        <v>163</v>
      </c>
      <c r="E50" s="85">
        <v>0</v>
      </c>
      <c r="F50" s="73"/>
      <c r="G50" s="74"/>
    </row>
    <row r="51" spans="1:7" x14ac:dyDescent="0.2">
      <c r="A51" s="445"/>
      <c r="B51" s="445"/>
      <c r="C51" s="446"/>
      <c r="D51" s="11" t="s">
        <v>169</v>
      </c>
      <c r="E51" s="85"/>
      <c r="F51" s="73"/>
      <c r="G51" s="74"/>
    </row>
  </sheetData>
  <mergeCells count="20">
    <mergeCell ref="F9:F11"/>
    <mergeCell ref="G9:G11"/>
    <mergeCell ref="C2:E4"/>
    <mergeCell ref="B12:B21"/>
    <mergeCell ref="C12:C21"/>
    <mergeCell ref="E10:E11"/>
    <mergeCell ref="A7:E7"/>
    <mergeCell ref="A9:B10"/>
    <mergeCell ref="A42:A51"/>
    <mergeCell ref="B42:B51"/>
    <mergeCell ref="C42:C51"/>
    <mergeCell ref="C9:C11"/>
    <mergeCell ref="D9:D11"/>
    <mergeCell ref="A12:A21"/>
    <mergeCell ref="A32:A41"/>
    <mergeCell ref="B32:B41"/>
    <mergeCell ref="C32:C41"/>
    <mergeCell ref="A22:A31"/>
    <mergeCell ref="B22:B31"/>
    <mergeCell ref="C22:C31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10" workbookViewId="0">
      <selection activeCell="D12" sqref="D12"/>
    </sheetView>
  </sheetViews>
  <sheetFormatPr defaultRowHeight="12.75" x14ac:dyDescent="0.2"/>
  <cols>
    <col min="1" max="1" width="5.5703125" customWidth="1"/>
    <col min="2" max="2" width="23.28515625" customWidth="1"/>
    <col min="3" max="3" width="10.140625" bestFit="1" customWidth="1"/>
    <col min="5" max="5" width="14.140625" customWidth="1"/>
  </cols>
  <sheetData>
    <row r="1" spans="1:8" ht="12.75" customHeight="1" x14ac:dyDescent="0.2">
      <c r="A1" s="40"/>
      <c r="B1" s="458" t="s">
        <v>301</v>
      </c>
      <c r="C1" s="458"/>
      <c r="D1" s="458"/>
      <c r="E1" s="458"/>
    </row>
    <row r="2" spans="1:8" ht="15.75" x14ac:dyDescent="0.2">
      <c r="A2" s="40"/>
      <c r="B2" s="41"/>
      <c r="C2" s="40"/>
      <c r="D2" s="40"/>
      <c r="E2" s="40"/>
    </row>
    <row r="3" spans="1:8" x14ac:dyDescent="0.2">
      <c r="B3" s="459" t="s">
        <v>329</v>
      </c>
      <c r="C3" s="459"/>
      <c r="D3" s="459"/>
      <c r="E3" s="459"/>
    </row>
    <row r="4" spans="1:8" ht="16.5" thickBot="1" x14ac:dyDescent="0.25">
      <c r="B4" s="42"/>
    </row>
    <row r="5" spans="1:8" ht="39" thickBot="1" x14ac:dyDescent="0.25">
      <c r="A5" s="43" t="s">
        <v>302</v>
      </c>
      <c r="B5" s="44" t="s">
        <v>303</v>
      </c>
      <c r="C5" s="44" t="s">
        <v>304</v>
      </c>
      <c r="D5" s="44" t="s">
        <v>305</v>
      </c>
      <c r="E5" s="44" t="s">
        <v>306</v>
      </c>
    </row>
    <row r="6" spans="1:8" ht="88.5" customHeight="1" thickBot="1" x14ac:dyDescent="0.25">
      <c r="A6" s="45">
        <v>1</v>
      </c>
      <c r="B6" s="47" t="s">
        <v>307</v>
      </c>
      <c r="C6" s="48">
        <v>41926</v>
      </c>
      <c r="D6" s="49">
        <v>1587</v>
      </c>
      <c r="E6" s="50" t="s">
        <v>308</v>
      </c>
    </row>
    <row r="7" spans="1:8" ht="97.5" customHeight="1" thickBot="1" x14ac:dyDescent="0.25">
      <c r="A7" s="45">
        <v>2</v>
      </c>
      <c r="B7" s="47" t="s">
        <v>307</v>
      </c>
      <c r="C7" s="48">
        <v>42090</v>
      </c>
      <c r="D7" s="49">
        <v>455</v>
      </c>
      <c r="E7" s="50" t="s">
        <v>309</v>
      </c>
    </row>
    <row r="8" spans="1:8" ht="119.25" customHeight="1" x14ac:dyDescent="0.2">
      <c r="A8" s="46">
        <v>3</v>
      </c>
      <c r="B8" s="51" t="s">
        <v>307</v>
      </c>
      <c r="C8" s="52">
        <v>42369</v>
      </c>
      <c r="D8" s="53">
        <v>2026</v>
      </c>
      <c r="E8" s="54" t="s">
        <v>309</v>
      </c>
    </row>
    <row r="9" spans="1:8" ht="72" customHeight="1" x14ac:dyDescent="0.2">
      <c r="A9" s="34">
        <v>4</v>
      </c>
      <c r="B9" s="37" t="s">
        <v>307</v>
      </c>
      <c r="C9" s="55" t="s">
        <v>366</v>
      </c>
      <c r="D9" s="56">
        <v>1650</v>
      </c>
      <c r="E9" s="20" t="s">
        <v>365</v>
      </c>
    </row>
    <row r="10" spans="1:8" ht="94.7" customHeight="1" x14ac:dyDescent="0.2">
      <c r="A10" s="34">
        <v>5</v>
      </c>
      <c r="B10" s="57" t="s">
        <v>307</v>
      </c>
      <c r="C10" s="55">
        <v>42760</v>
      </c>
      <c r="D10" s="56">
        <v>119</v>
      </c>
      <c r="E10" s="20" t="s">
        <v>309</v>
      </c>
    </row>
    <row r="11" spans="1:8" ht="106.5" customHeight="1" x14ac:dyDescent="0.2">
      <c r="A11" s="34">
        <v>6</v>
      </c>
      <c r="B11" s="57" t="s">
        <v>307</v>
      </c>
      <c r="C11" s="55">
        <v>43132</v>
      </c>
      <c r="D11" s="56">
        <v>104</v>
      </c>
      <c r="E11" s="20" t="s">
        <v>309</v>
      </c>
    </row>
    <row r="12" spans="1:8" ht="102" x14ac:dyDescent="0.2">
      <c r="A12" s="225">
        <v>7</v>
      </c>
      <c r="B12" s="57" t="s">
        <v>307</v>
      </c>
      <c r="C12" s="55">
        <v>43791</v>
      </c>
      <c r="D12" s="56">
        <v>1440</v>
      </c>
      <c r="E12" s="20" t="s">
        <v>385</v>
      </c>
      <c r="F12" s="224"/>
      <c r="G12" s="224"/>
      <c r="H12" s="224"/>
    </row>
    <row r="13" spans="1:8" x14ac:dyDescent="0.2">
      <c r="A13" s="223"/>
      <c r="B13" s="223"/>
      <c r="C13" s="223"/>
      <c r="D13" s="223"/>
      <c r="E13" s="223"/>
    </row>
    <row r="14" spans="1:8" x14ac:dyDescent="0.2">
      <c r="A14" s="223"/>
      <c r="B14" s="223"/>
      <c r="C14" s="223"/>
      <c r="D14" s="223"/>
      <c r="E14" s="223"/>
    </row>
  </sheetData>
  <mergeCells count="2">
    <mergeCell ref="B1:E1"/>
    <mergeCell ref="B3: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10" workbookViewId="0">
      <selection activeCell="J12" sqref="J12"/>
    </sheetView>
  </sheetViews>
  <sheetFormatPr defaultRowHeight="12.75" x14ac:dyDescent="0.2"/>
  <cols>
    <col min="1" max="1" width="4" customWidth="1"/>
    <col min="2" max="2" width="4.5703125" customWidth="1"/>
    <col min="3" max="3" width="15.7109375" customWidth="1"/>
    <col min="6" max="6" width="7.42578125" customWidth="1"/>
    <col min="7" max="7" width="8.5703125" customWidth="1"/>
    <col min="8" max="8" width="8.28515625" customWidth="1"/>
    <col min="9" max="9" width="10" bestFit="1" customWidth="1"/>
  </cols>
  <sheetData>
    <row r="1" spans="1:10" ht="15.75" x14ac:dyDescent="0.2">
      <c r="A1" s="58" t="s">
        <v>310</v>
      </c>
    </row>
    <row r="2" spans="1:10" ht="15.75" x14ac:dyDescent="0.2">
      <c r="A2" s="42"/>
    </row>
    <row r="3" spans="1:10" ht="15.75" x14ac:dyDescent="0.2">
      <c r="A3" s="460" t="s">
        <v>311</v>
      </c>
      <c r="B3" s="460"/>
      <c r="C3" s="460"/>
      <c r="D3" s="460"/>
      <c r="E3" s="460"/>
      <c r="F3" s="460"/>
      <c r="G3" s="460"/>
      <c r="H3" s="460"/>
      <c r="I3" s="460"/>
      <c r="J3" s="460"/>
    </row>
    <row r="4" spans="1:10" ht="15.75" x14ac:dyDescent="0.2">
      <c r="A4" s="460" t="s">
        <v>449</v>
      </c>
      <c r="B4" s="460"/>
      <c r="C4" s="460"/>
      <c r="D4" s="460"/>
      <c r="E4" s="460"/>
      <c r="F4" s="460"/>
      <c r="G4" s="460"/>
      <c r="H4" s="460"/>
      <c r="I4" s="460"/>
      <c r="J4" s="460"/>
    </row>
    <row r="5" spans="1:10" ht="15.75" x14ac:dyDescent="0.2">
      <c r="A5" s="42"/>
    </row>
    <row r="6" spans="1:10" x14ac:dyDescent="0.2">
      <c r="A6" s="461" t="s">
        <v>312</v>
      </c>
      <c r="B6" s="461"/>
      <c r="C6" s="461"/>
      <c r="D6" s="461"/>
      <c r="E6" s="461"/>
      <c r="F6" s="461"/>
      <c r="G6" s="461"/>
      <c r="H6" s="461"/>
      <c r="I6" s="461"/>
      <c r="J6" s="461"/>
    </row>
    <row r="7" spans="1:10" x14ac:dyDescent="0.2">
      <c r="A7" s="462" t="s">
        <v>177</v>
      </c>
      <c r="B7" s="459"/>
      <c r="C7" s="459"/>
      <c r="D7" s="459"/>
      <c r="E7" s="459"/>
      <c r="F7" s="459"/>
      <c r="G7" s="459"/>
      <c r="H7" s="459"/>
      <c r="I7" s="459"/>
      <c r="J7" s="459"/>
    </row>
    <row r="8" spans="1:10" ht="16.5" thickBot="1" x14ac:dyDescent="0.25">
      <c r="A8" s="42"/>
    </row>
    <row r="9" spans="1:10" ht="120.75" thickBot="1" x14ac:dyDescent="0.25">
      <c r="A9" s="463" t="s">
        <v>112</v>
      </c>
      <c r="B9" s="464"/>
      <c r="C9" s="465" t="s">
        <v>313</v>
      </c>
      <c r="D9" s="465" t="s">
        <v>314</v>
      </c>
      <c r="E9" s="465" t="s">
        <v>315</v>
      </c>
      <c r="F9" s="59" t="s">
        <v>316</v>
      </c>
      <c r="G9" s="114" t="s">
        <v>317</v>
      </c>
      <c r="H9" s="114" t="s">
        <v>318</v>
      </c>
      <c r="I9" s="59" t="s">
        <v>319</v>
      </c>
      <c r="J9" s="59" t="s">
        <v>321</v>
      </c>
    </row>
    <row r="10" spans="1:10" ht="13.5" thickBot="1" x14ac:dyDescent="0.25">
      <c r="A10" s="60" t="s">
        <v>127</v>
      </c>
      <c r="B10" s="61" t="s">
        <v>118</v>
      </c>
      <c r="C10" s="466"/>
      <c r="D10" s="466"/>
      <c r="E10" s="466"/>
      <c r="F10" s="62"/>
      <c r="G10" s="62"/>
      <c r="H10" s="62"/>
      <c r="I10" s="62"/>
      <c r="J10" s="62"/>
    </row>
    <row r="11" spans="1:10" ht="120.75" thickBot="1" x14ac:dyDescent="0.25">
      <c r="A11" s="63">
        <v>6</v>
      </c>
      <c r="B11" s="64"/>
      <c r="C11" s="68" t="s">
        <v>177</v>
      </c>
      <c r="D11" s="69" t="s">
        <v>367</v>
      </c>
      <c r="E11" s="68"/>
      <c r="F11" s="109">
        <f>G11*J11</f>
        <v>0.65004553483088368</v>
      </c>
      <c r="G11" s="109">
        <f>(G12+G13+G14)/3</f>
        <v>0.71707231040564368</v>
      </c>
      <c r="H11" s="109">
        <f>SUM(H12+H13+H14)/3</f>
        <v>0.90211640211640221</v>
      </c>
      <c r="I11" s="109">
        <f>(I12+I13+I14)/3</f>
        <v>0.99513442991148116</v>
      </c>
      <c r="J11" s="112">
        <f>H11/I11</f>
        <v>0.90652717361678159</v>
      </c>
    </row>
    <row r="12" spans="1:10" ht="87" customHeight="1" thickBot="1" x14ac:dyDescent="0.25">
      <c r="A12" s="67">
        <v>6</v>
      </c>
      <c r="B12" s="65">
        <v>1</v>
      </c>
      <c r="C12" s="69" t="s">
        <v>178</v>
      </c>
      <c r="D12" s="69" t="s">
        <v>367</v>
      </c>
      <c r="E12" s="69" t="s">
        <v>190</v>
      </c>
      <c r="F12" s="108">
        <f>G12*J12</f>
        <v>0.60842151697357516</v>
      </c>
      <c r="G12" s="113">
        <f>'1'!N8</f>
        <v>0.70566137566137555</v>
      </c>
      <c r="H12" s="109">
        <f>'2'!K7</f>
        <v>0.86111111111111116</v>
      </c>
      <c r="I12" s="109">
        <f>'6'!G22/100</f>
        <v>0.99873662306777655</v>
      </c>
      <c r="J12" s="112">
        <f>H12/I12</f>
        <v>0.86220039520136249</v>
      </c>
    </row>
    <row r="13" spans="1:10" ht="63" customHeight="1" thickBot="1" x14ac:dyDescent="0.25">
      <c r="A13" s="102">
        <v>6</v>
      </c>
      <c r="B13" s="103">
        <v>2</v>
      </c>
      <c r="C13" s="106" t="s">
        <v>179</v>
      </c>
      <c r="D13" s="104"/>
      <c r="E13" s="104"/>
      <c r="F13" s="107">
        <f>G13*J13</f>
        <v>0.3791280494300629</v>
      </c>
      <c r="G13" s="110">
        <f>'1'!N24</f>
        <v>0.44555555555555565</v>
      </c>
      <c r="H13" s="111">
        <f>'2'!K44</f>
        <v>0.84523809523809523</v>
      </c>
      <c r="I13" s="109">
        <f>'6'!G32/100</f>
        <v>0.9933333333333334</v>
      </c>
      <c r="J13" s="112">
        <f>H13/I13</f>
        <v>0.85091083413231061</v>
      </c>
    </row>
    <row r="14" spans="1:10" ht="84.75" thickBot="1" x14ac:dyDescent="0.25">
      <c r="A14" s="102">
        <v>6</v>
      </c>
      <c r="B14" s="103">
        <v>3</v>
      </c>
      <c r="C14" s="104" t="s">
        <v>180</v>
      </c>
      <c r="D14" s="104" t="s">
        <v>320</v>
      </c>
      <c r="E14" s="104" t="s">
        <v>1</v>
      </c>
      <c r="F14" s="111">
        <f>G14*J14</f>
        <v>1.006711409395973</v>
      </c>
      <c r="G14" s="105">
        <f>'1'!N35</f>
        <v>1</v>
      </c>
      <c r="H14" s="105">
        <f>'2'!K133</f>
        <v>1</v>
      </c>
      <c r="I14" s="111">
        <f>'6'!G33/100</f>
        <v>0.9933333333333334</v>
      </c>
      <c r="J14" s="66">
        <f>H14/I14</f>
        <v>1.006711409395973</v>
      </c>
    </row>
  </sheetData>
  <mergeCells count="8">
    <mergeCell ref="A3:J3"/>
    <mergeCell ref="A4:J4"/>
    <mergeCell ref="A6:J6"/>
    <mergeCell ref="A7:J7"/>
    <mergeCell ref="A9:B9"/>
    <mergeCell ref="C9:C10"/>
    <mergeCell ref="D9:D10"/>
    <mergeCell ref="E9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'2'!_GoBack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</dc:creator>
  <cp:lastModifiedBy>User</cp:lastModifiedBy>
  <cp:lastPrinted>2021-03-30T07:16:08Z</cp:lastPrinted>
  <dcterms:created xsi:type="dcterms:W3CDTF">2014-08-20T07:44:09Z</dcterms:created>
  <dcterms:modified xsi:type="dcterms:W3CDTF">2021-04-01T11:38:07Z</dcterms:modified>
</cp:coreProperties>
</file>