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N23" i="2"/>
  <c r="AE53"/>
  <c r="AE50"/>
  <c r="AE46"/>
  <c r="AE43"/>
  <c r="AE36"/>
  <c r="AE33"/>
  <c r="AE28"/>
  <c r="AE23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O23"/>
  <c r="P23"/>
  <c r="Q23"/>
  <c r="R23"/>
  <c r="S23"/>
  <c r="T23"/>
  <c r="U23"/>
  <c r="V23"/>
  <c r="W23"/>
  <c r="X23"/>
  <c r="Y23"/>
  <c r="Z23"/>
  <c r="AA23"/>
  <c r="AB23"/>
  <c r="AC23"/>
  <c r="AD23"/>
  <c r="AO25"/>
  <c r="N8"/>
  <c r="AO14"/>
  <c r="O55"/>
  <c r="P55"/>
  <c r="Q55"/>
  <c r="R55"/>
  <c r="S55"/>
  <c r="T55"/>
  <c r="U55"/>
  <c r="V55"/>
  <c r="W55"/>
  <c r="X55"/>
  <c r="Y55"/>
  <c r="Z55"/>
  <c r="AA55"/>
  <c r="AB55"/>
  <c r="AC55"/>
  <c r="AD55"/>
  <c r="AE55"/>
  <c r="N55"/>
  <c r="O53"/>
  <c r="P53"/>
  <c r="Q53"/>
  <c r="R53"/>
  <c r="S53"/>
  <c r="T53"/>
  <c r="U53"/>
  <c r="V53"/>
  <c r="W53"/>
  <c r="X53"/>
  <c r="Y53"/>
  <c r="Z53"/>
  <c r="AA53"/>
  <c r="AB53"/>
  <c r="AC53"/>
  <c r="AD53"/>
  <c r="N53"/>
  <c r="O50"/>
  <c r="P50"/>
  <c r="Q50"/>
  <c r="R50"/>
  <c r="S50"/>
  <c r="T50"/>
  <c r="U50"/>
  <c r="V50"/>
  <c r="W50"/>
  <c r="X50"/>
  <c r="Y50"/>
  <c r="Z50"/>
  <c r="AA50"/>
  <c r="AB50"/>
  <c r="AC50"/>
  <c r="AD50"/>
  <c r="N50"/>
  <c r="O46"/>
  <c r="P46"/>
  <c r="Q46"/>
  <c r="R46"/>
  <c r="S46"/>
  <c r="T46"/>
  <c r="U46"/>
  <c r="V46"/>
  <c r="W46"/>
  <c r="X46"/>
  <c r="Y46"/>
  <c r="Z46"/>
  <c r="AA46"/>
  <c r="AB46"/>
  <c r="AC46"/>
  <c r="AD46"/>
  <c r="N46"/>
  <c r="O43"/>
  <c r="P43"/>
  <c r="Q43"/>
  <c r="R43"/>
  <c r="S43"/>
  <c r="T43"/>
  <c r="U43"/>
  <c r="V43"/>
  <c r="W43"/>
  <c r="X43"/>
  <c r="Y43"/>
  <c r="Z43"/>
  <c r="AA43"/>
  <c r="AB43"/>
  <c r="AC43"/>
  <c r="AD43"/>
  <c r="N43"/>
  <c r="O36"/>
  <c r="P36"/>
  <c r="Q36"/>
  <c r="R36"/>
  <c r="S36"/>
  <c r="T36"/>
  <c r="U36"/>
  <c r="V36"/>
  <c r="W36"/>
  <c r="X36"/>
  <c r="Y36"/>
  <c r="Z36"/>
  <c r="AA36"/>
  <c r="AB36"/>
  <c r="AC36"/>
  <c r="AD36"/>
  <c r="N36"/>
  <c r="O33"/>
  <c r="P33"/>
  <c r="Q33"/>
  <c r="R33"/>
  <c r="S33"/>
  <c r="T33"/>
  <c r="U33"/>
  <c r="V33"/>
  <c r="W33"/>
  <c r="X33"/>
  <c r="Y33"/>
  <c r="Z33"/>
  <c r="AA33"/>
  <c r="AB33"/>
  <c r="AC33"/>
  <c r="AD33"/>
  <c r="N33"/>
  <c r="O28"/>
  <c r="P28"/>
  <c r="Q28"/>
  <c r="R28"/>
  <c r="S28"/>
  <c r="T28"/>
  <c r="U28"/>
  <c r="V28"/>
  <c r="W28"/>
  <c r="X28"/>
  <c r="Y28"/>
  <c r="Z28"/>
  <c r="AA28"/>
  <c r="AB28"/>
  <c r="AC28"/>
  <c r="AD28"/>
  <c r="N28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5"/>
  <c r="AO16"/>
  <c r="AO18"/>
  <c r="AO20"/>
  <c r="AO21"/>
  <c r="AO22"/>
  <c r="AO24"/>
  <c r="AO26"/>
  <c r="AO27"/>
  <c r="AO29"/>
  <c r="AO30"/>
  <c r="AO31"/>
  <c r="AO32"/>
  <c r="AO34"/>
  <c r="AO35"/>
  <c r="AO37"/>
  <c r="AO38"/>
  <c r="AO39"/>
  <c r="AO40"/>
  <c r="AO41"/>
  <c r="AO42"/>
  <c r="AO44"/>
  <c r="AO45"/>
  <c r="AO47"/>
  <c r="AO48"/>
  <c r="AO49"/>
  <c r="AO51"/>
  <c r="AO52"/>
  <c r="AO54"/>
  <c r="AO56"/>
  <c r="AO57"/>
  <c r="AO58"/>
  <c r="AO59"/>
  <c r="AE60" l="1"/>
  <c r="X60"/>
  <c r="Y60"/>
  <c r="Z60"/>
  <c r="AA60"/>
  <c r="AO46"/>
  <c r="AO17"/>
  <c r="AO33"/>
  <c r="AO53"/>
  <c r="V60"/>
  <c r="AO55"/>
  <c r="AO50"/>
  <c r="AO28"/>
  <c r="AD60"/>
  <c r="O60"/>
  <c r="AC60"/>
  <c r="P60"/>
  <c r="Q60"/>
  <c r="R60"/>
  <c r="S60"/>
  <c r="T60"/>
  <c r="AB60"/>
  <c r="U60"/>
  <c r="W60"/>
  <c r="AO8"/>
  <c r="AO36"/>
  <c r="AO23"/>
  <c r="AO43"/>
  <c r="N60"/>
  <c r="AO19"/>
  <c r="AO60" l="1"/>
</calcChain>
</file>

<file path=xl/sharedStrings.xml><?xml version="1.0" encoding="utf-8"?>
<sst xmlns="http://schemas.openxmlformats.org/spreadsheetml/2006/main" count="366" uniqueCount="142">
  <si>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</si>
  <si>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</si>
  <si>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</si>
  <si>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</si>
  <si>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</si>
  <si>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</si>
  <si>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</si>
  <si>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</si>
  <si>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</si>
  <si>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</si>
  <si>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</si>
  <si>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</si>
  <si>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</si>
  <si>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</si>
  <si>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</si>
  <si>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</si>
  <si>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</si>
  <si>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</si>
  <si>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</si>
  <si>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</si>
  <si>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</si>
  <si>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</si>
  <si>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</si>
  <si>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</si>
  <si>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</si>
  <si>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</si>
  <si>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</si>
  <si>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</si>
  <si>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</si>
  <si>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</si>
  <si>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</si>
  <si>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</si>
  <si>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</si>
  <si>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</si>
  <si>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</si>
  <si>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</si>
  <si>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</si>
  <si>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</si>
  <si>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</si>
  <si>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</si>
  <si>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</si>
  <si>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</si>
  <si>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</si>
  <si>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</si>
  <si>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</si>
  <si>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</si>
  <si>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</si>
  <si>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</si>
  <si>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</si>
  <si>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</si>
  <si>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</si>
  <si>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</si>
  <si>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</si>
  <si>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</si>
  <si>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</si>
  <si>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</si>
  <si>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</si>
  <si>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</si>
  <si>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</si>
  <si>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</si>
  <si>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</si>
  <si>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</si>
  <si>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</si>
  <si>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</si>
  <si>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</si>
  <si>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</si>
  <si>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</si>
  <si>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</si>
  <si>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</si>
  <si>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</si>
  <si>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</si>
  <si>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</si>
  <si>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</si>
  <si>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</si>
  <si>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</si>
  <si>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</si>
  <si>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</si>
  <si>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</si>
  <si>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</si>
  <si>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</si>
  <si>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</si>
  <si>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</si>
  <si>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</si>
  <si>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</si>
  <si>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</si>
  <si>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</si>
  <si>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</si>
  <si>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</si>
  <si>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</si>
  <si>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</si>
  <si>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</si>
  <si>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</si>
  <si>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</si>
  <si>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</si>
  <si>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</si>
  <si>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</si>
  <si>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</si>
  <si>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</si>
  <si>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</si>
  <si>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</si>
  <si>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</si>
  <si>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</si>
  <si>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</si>
  <si>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</si>
  <si>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</si>
  <si>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</si>
  <si>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</si>
  <si>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</si>
  <si>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</si>
  <si>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</si>
  <si>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</si>
  <si>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</si>
  <si>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</si>
  <si>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</si>
  <si>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</si>
  <si>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</si>
  <si>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</si>
  <si>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</si>
  <si>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</si>
  <si>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</si>
  <si>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</si>
  <si>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</si>
  <si>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</si>
  <si>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</si>
  <si>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</si>
  <si>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</si>
  <si>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</si>
  <si>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</si>
  <si>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Отсутствие заявлений на оказание материальной помощи из резервного фонда.</t>
  </si>
  <si>
    <t>с пояснением причин исполнения менее 95 %</t>
  </si>
  <si>
    <t>за период с 01.01.2022г. по 31.12.2022г.</t>
  </si>
  <si>
    <t xml:space="preserve">Экономия, сложившаяся по результатам проведения конкурсных процедур. </t>
  </si>
  <si>
    <t>Экономия средств по подготовке проектов межевания земельных участков и проведения кадастровых работ. Работы выполнены в полном объеме.</t>
  </si>
  <si>
    <t xml:space="preserve">Отсутствие поступлений денежных средств из бюджета Удмуртской Республики на ремонт дорог и содержание школьных маршрутов в декабре 2022 года. </t>
  </si>
  <si>
    <t>Экономия расходов по оплате труда в связи с отсутствием специалиста по жилищному надзору в 1 полугодии 2022 года.</t>
  </si>
  <si>
    <t xml:space="preserve">Поступление денежных средств из бюджета Удмуртской Республики на мероприятия по безопасности образовательных организаций 31.12.2022 года. </t>
  </si>
  <si>
    <t xml:space="preserve">Поступление денежных средств из бюджета Удмуртской Республики на детское и школьное питание в образовательных организациях  31.12.2022 года. </t>
  </si>
  <si>
    <t xml:space="preserve">Средства с 01.09.2022 года имеют целевой характер и их использование осуществляется в порядке, установленном бюджетным законодательством Российской Федерации, в соответствии с планом мероприятий, утвержденным уполномоченным органом государственной власти субъекта Российской Федерации по согласованию с уполномоченным Правительством Российской Федерации федеральным органом исполнительной власти. План мероприятий на 2022 год не утвержден.  </t>
  </si>
  <si>
    <t>Длительность проведения государственной экспертизы проектной документации по объекту "Физкультурно-оздоровительный комплекс в п. Балезино Балезинского района Удмуртской Республики".</t>
  </si>
  <si>
    <t>Доведение бюджетных ассигнований из бюджета Удмуртской Республики 21.12.2022 года. Длительность проведения конкурсных процедур.</t>
  </si>
  <si>
    <t xml:space="preserve">Оплата работ «по факту» на основании актов выполненных работ. </t>
  </si>
  <si>
    <t>Внесение изменений в соглашение о предоставлении субсидии из бюджета Удмуртской Республики в части изменения перечня мероприятий 21.12.2022 года.  Длительность проведения конкурсных процедур.</t>
  </si>
</sst>
</file>

<file path=xl/styles.xml><?xml version="1.0" encoding="utf-8"?>
<styleSheet xmlns="http://schemas.openxmlformats.org/spreadsheetml/2006/main">
  <fonts count="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2"/>
  <sheetViews>
    <sheetView showGridLines="0" tabSelected="1" zoomScaleSheetLayoutView="100" workbookViewId="0">
      <pane ySplit="7" topLeftCell="A46" activePane="bottomLeft" state="frozen"/>
      <selection pane="bottomLeft" activeCell="AP60" sqref="AP60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3.14062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27" t="s">
        <v>127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</row>
    <row r="2" spans="1:42" ht="15.2" customHeight="1">
      <c r="A2" s="29" t="s">
        <v>130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pans="1:42" ht="15.95" customHeight="1">
      <c r="A3" s="27" t="s">
        <v>129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2" ht="15.75" customHeigh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3"/>
      <c r="AN4" s="3"/>
      <c r="AO4" s="2"/>
    </row>
    <row r="5" spans="1:42" ht="12.75" customHeight="1">
      <c r="A5" s="28" t="s">
        <v>121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26.25" customHeight="1">
      <c r="A6" s="80" t="s">
        <v>0</v>
      </c>
      <c r="B6" s="32" t="s">
        <v>1</v>
      </c>
      <c r="C6" s="34" t="s">
        <v>2</v>
      </c>
      <c r="D6" s="36" t="s">
        <v>3</v>
      </c>
      <c r="E6" s="38" t="s">
        <v>4</v>
      </c>
      <c r="F6" s="40" t="s">
        <v>5</v>
      </c>
      <c r="G6" s="82" t="s">
        <v>6</v>
      </c>
      <c r="H6" s="84" t="s">
        <v>7</v>
      </c>
      <c r="I6" s="64" t="s">
        <v>7</v>
      </c>
      <c r="J6" s="66" t="s">
        <v>7</v>
      </c>
      <c r="K6" s="68" t="s">
        <v>7</v>
      </c>
      <c r="L6" s="70" t="s">
        <v>7</v>
      </c>
      <c r="M6" s="72" t="s">
        <v>7</v>
      </c>
      <c r="N6" s="76" t="s">
        <v>8</v>
      </c>
      <c r="O6" s="78" t="s">
        <v>7</v>
      </c>
      <c r="P6" s="46" t="s">
        <v>7</v>
      </c>
      <c r="Q6" s="48" t="s">
        <v>7</v>
      </c>
      <c r="R6" s="50" t="s">
        <v>7</v>
      </c>
      <c r="S6" s="52" t="s">
        <v>7</v>
      </c>
      <c r="T6" s="54" t="s">
        <v>7</v>
      </c>
      <c r="U6" s="56" t="s">
        <v>7</v>
      </c>
      <c r="V6" s="58" t="s">
        <v>9</v>
      </c>
      <c r="W6" s="60" t="s">
        <v>7</v>
      </c>
      <c r="X6" s="4" t="s">
        <v>7</v>
      </c>
      <c r="Y6" s="30" t="s">
        <v>7</v>
      </c>
      <c r="Z6" s="30" t="s">
        <v>10</v>
      </c>
      <c r="AA6" s="30" t="s">
        <v>11</v>
      </c>
      <c r="AB6" s="30" t="s">
        <v>12</v>
      </c>
      <c r="AC6" s="30" t="s">
        <v>13</v>
      </c>
      <c r="AD6" s="4" t="s">
        <v>7</v>
      </c>
      <c r="AE6" s="30" t="s">
        <v>14</v>
      </c>
      <c r="AF6" s="30" t="s">
        <v>7</v>
      </c>
      <c r="AG6" s="30" t="s">
        <v>7</v>
      </c>
      <c r="AH6" s="4" t="s">
        <v>7</v>
      </c>
      <c r="AI6" s="30" t="s">
        <v>15</v>
      </c>
      <c r="AJ6" s="30" t="s">
        <v>16</v>
      </c>
      <c r="AK6" s="30" t="s">
        <v>17</v>
      </c>
      <c r="AL6" s="30" t="s">
        <v>7</v>
      </c>
      <c r="AM6" s="30" t="s">
        <v>7</v>
      </c>
      <c r="AN6" s="62" t="s">
        <v>7</v>
      </c>
      <c r="AO6" s="62" t="s">
        <v>17</v>
      </c>
      <c r="AP6" s="26" t="s">
        <v>122</v>
      </c>
    </row>
    <row r="7" spans="1:42">
      <c r="A7" s="81"/>
      <c r="B7" s="33"/>
      <c r="C7" s="35"/>
      <c r="D7" s="37"/>
      <c r="E7" s="39"/>
      <c r="F7" s="41"/>
      <c r="G7" s="83"/>
      <c r="H7" s="85"/>
      <c r="I7" s="65"/>
      <c r="J7" s="67"/>
      <c r="K7" s="69"/>
      <c r="L7" s="71"/>
      <c r="M7" s="73"/>
      <c r="N7" s="77"/>
      <c r="O7" s="79"/>
      <c r="P7" s="47"/>
      <c r="Q7" s="49"/>
      <c r="R7" s="51"/>
      <c r="S7" s="53"/>
      <c r="T7" s="55"/>
      <c r="U7" s="57"/>
      <c r="V7" s="59"/>
      <c r="W7" s="61"/>
      <c r="X7" s="4"/>
      <c r="Y7" s="31"/>
      <c r="Z7" s="31"/>
      <c r="AA7" s="31"/>
      <c r="AB7" s="31"/>
      <c r="AC7" s="31"/>
      <c r="AD7" s="4"/>
      <c r="AE7" s="31"/>
      <c r="AF7" s="31"/>
      <c r="AG7" s="31"/>
      <c r="AH7" s="4"/>
      <c r="AI7" s="31"/>
      <c r="AJ7" s="31"/>
      <c r="AK7" s="31"/>
      <c r="AL7" s="31"/>
      <c r="AM7" s="31"/>
      <c r="AN7" s="63"/>
      <c r="AO7" s="63"/>
      <c r="AP7" s="26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140670338.21000001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139787888.13999999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0.99372682200647977</v>
      </c>
      <c r="AP8" s="24"/>
    </row>
    <row r="9" spans="1:42" ht="51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2115600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2114185.54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0" si="1">AE9/N9</f>
        <v>0.99933141425600303</v>
      </c>
      <c r="AP9" s="25"/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1549800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1549032.89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0.99950502645502637</v>
      </c>
      <c r="AP10" s="25"/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53557428.789999999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52749284.189999998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0.98491069085544125</v>
      </c>
      <c r="AP11" s="25"/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130000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129998.9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0.99999153846153843</v>
      </c>
      <c r="AP12" s="23"/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6889426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6888446.2800000003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0.99985779366815175</v>
      </c>
      <c r="AP13" s="25"/>
    </row>
    <row r="14" spans="1:42" ht="25.5" hidden="1" outlineLevel="1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3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20000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3" t="s">
        <v>128</v>
      </c>
    </row>
    <row r="16" spans="1:42" ht="28.5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76408083.420000002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76356940.340000004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0.99933065877704486</v>
      </c>
      <c r="AP16" s="23"/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1966700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1966700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1</v>
      </c>
      <c r="AP17" s="25"/>
    </row>
    <row r="18" spans="1:46" ht="25.5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1966700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1966700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1</v>
      </c>
      <c r="AP18" s="25"/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4955334.6100000003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4883838.21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0.98557183205030818</v>
      </c>
      <c r="AP19" s="25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25.5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4711800.6100000003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4672354.21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0.99162816866310466</v>
      </c>
      <c r="AP21" s="22"/>
    </row>
    <row r="22" spans="1:46" ht="41.25" customHeight="1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243534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211484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0.86839619929866052</v>
      </c>
      <c r="AP22" s="22" t="s">
        <v>140</v>
      </c>
      <c r="AT22" s="20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N24+N26+N27+N25</f>
        <v>122580367.18000001</v>
      </c>
      <c r="O23" s="10">
        <f t="shared" ref="O23:AD23" si="4">O24+O26+O27+O25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>AE24+AE25+AE26+AE27</f>
        <v>102931371.29000001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0.83970519633746132</v>
      </c>
      <c r="AP23" s="25"/>
    </row>
    <row r="24" spans="1:46" ht="60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6187847.9800000004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v>4478026.4000000004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0.72368073916386033</v>
      </c>
      <c r="AP24" s="22" t="s">
        <v>132</v>
      </c>
    </row>
    <row r="25" spans="1:46" hidden="1" outlineLevel="1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4"/>
    </row>
    <row r="26" spans="1:46" ht="60.75" customHeight="1" outlineLevel="1">
      <c r="A26" s="5" t="s">
        <v>52</v>
      </c>
      <c r="B26" s="6" t="s">
        <v>19</v>
      </c>
      <c r="C26" s="6" t="s">
        <v>53</v>
      </c>
      <c r="D26" s="6" t="s">
        <v>21</v>
      </c>
      <c r="E26" s="6" t="s">
        <v>19</v>
      </c>
      <c r="F26" s="6" t="s">
        <v>19</v>
      </c>
      <c r="G26" s="6"/>
      <c r="H26" s="6"/>
      <c r="I26" s="6"/>
      <c r="J26" s="6"/>
      <c r="K26" s="6"/>
      <c r="L26" s="6"/>
      <c r="M26" s="7">
        <v>0</v>
      </c>
      <c r="N26" s="10">
        <v>115400776.68000001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97575554.640000001</v>
      </c>
      <c r="AF26" s="11">
        <v>0</v>
      </c>
      <c r="AG26" s="11">
        <v>0</v>
      </c>
      <c r="AH26" s="11">
        <v>9333560.4199999999</v>
      </c>
      <c r="AI26" s="11">
        <v>-9333560.4199999999</v>
      </c>
      <c r="AJ26" s="11">
        <v>17964877.579999998</v>
      </c>
      <c r="AK26" s="12">
        <v>0.34190822273420918</v>
      </c>
      <c r="AL26" s="11">
        <v>0</v>
      </c>
      <c r="AM26" s="12">
        <v>0.34190822273420918</v>
      </c>
      <c r="AN26" s="13">
        <v>0</v>
      </c>
      <c r="AO26" s="14">
        <f t="shared" si="1"/>
        <v>0.84553637719936348</v>
      </c>
      <c r="AP26" s="22" t="s">
        <v>133</v>
      </c>
    </row>
    <row r="27" spans="1:46" ht="35.25" customHeight="1" outlineLevel="1">
      <c r="A27" s="5" t="s">
        <v>54</v>
      </c>
      <c r="B27" s="6" t="s">
        <v>19</v>
      </c>
      <c r="C27" s="6" t="s">
        <v>55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991742.52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877790.25</v>
      </c>
      <c r="AF27" s="11">
        <v>0</v>
      </c>
      <c r="AG27" s="11">
        <v>0</v>
      </c>
      <c r="AH27" s="11">
        <v>7030.09</v>
      </c>
      <c r="AI27" s="11">
        <v>-7030.09</v>
      </c>
      <c r="AJ27" s="11">
        <v>5798261.4900000002</v>
      </c>
      <c r="AK27" s="12">
        <v>1.2109796559090318E-3</v>
      </c>
      <c r="AL27" s="11">
        <v>0</v>
      </c>
      <c r="AM27" s="12">
        <v>1.2109796559090318E-3</v>
      </c>
      <c r="AN27" s="13">
        <v>0</v>
      </c>
      <c r="AO27" s="14">
        <f t="shared" si="1"/>
        <v>0.88509893676838625</v>
      </c>
      <c r="AP27" s="22" t="s">
        <v>131</v>
      </c>
    </row>
    <row r="28" spans="1:46">
      <c r="A28" s="5" t="s">
        <v>56</v>
      </c>
      <c r="B28" s="6" t="s">
        <v>19</v>
      </c>
      <c r="C28" s="6" t="s">
        <v>57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f>N29+N30+N31+N32</f>
        <v>172150210.96000001</v>
      </c>
      <c r="O28" s="10">
        <f t="shared" ref="O28:AD28" si="5">O29+O30+O31+O32</f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0">
        <f t="shared" si="5"/>
        <v>0</v>
      </c>
      <c r="U28" s="10">
        <f t="shared" si="5"/>
        <v>0</v>
      </c>
      <c r="V28" s="10">
        <f t="shared" si="5"/>
        <v>0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0</v>
      </c>
      <c r="AA28" s="10">
        <f t="shared" si="5"/>
        <v>0</v>
      </c>
      <c r="AB28" s="10">
        <f t="shared" si="5"/>
        <v>0</v>
      </c>
      <c r="AC28" s="10">
        <f t="shared" si="5"/>
        <v>0</v>
      </c>
      <c r="AD28" s="10">
        <f t="shared" si="5"/>
        <v>0</v>
      </c>
      <c r="AE28" s="10">
        <f>AE29+AE30+AE31+AE32</f>
        <v>153108367.11000001</v>
      </c>
      <c r="AF28" s="11">
        <v>0</v>
      </c>
      <c r="AG28" s="11">
        <v>0</v>
      </c>
      <c r="AH28" s="11">
        <v>445742.3</v>
      </c>
      <c r="AI28" s="11">
        <v>-445742.3</v>
      </c>
      <c r="AJ28" s="11">
        <v>6455573.5099999998</v>
      </c>
      <c r="AK28" s="12">
        <v>6.4588016585782074E-2</v>
      </c>
      <c r="AL28" s="11">
        <v>0</v>
      </c>
      <c r="AM28" s="12">
        <v>6.4588016585782074E-2</v>
      </c>
      <c r="AN28" s="13">
        <v>0</v>
      </c>
      <c r="AO28" s="14">
        <f t="shared" si="1"/>
        <v>0.88938820496464877</v>
      </c>
      <c r="AP28" s="24"/>
    </row>
    <row r="29" spans="1:46" ht="60" outlineLevel="1">
      <c r="A29" s="5" t="s">
        <v>58</v>
      </c>
      <c r="B29" s="6" t="s">
        <v>19</v>
      </c>
      <c r="C29" s="6" t="s">
        <v>59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v>108485025.69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v>101587466.61</v>
      </c>
      <c r="AF29" s="11">
        <v>0</v>
      </c>
      <c r="AG29" s="11">
        <v>0</v>
      </c>
      <c r="AH29" s="11">
        <v>52525.32</v>
      </c>
      <c r="AI29" s="11">
        <v>-52525.32</v>
      </c>
      <c r="AJ29" s="11">
        <v>1148525.32</v>
      </c>
      <c r="AK29" s="12">
        <v>4.3732810466676077E-2</v>
      </c>
      <c r="AL29" s="11">
        <v>0</v>
      </c>
      <c r="AM29" s="12">
        <v>4.3732810466676077E-2</v>
      </c>
      <c r="AN29" s="13">
        <v>0</v>
      </c>
      <c r="AO29" s="14">
        <f t="shared" si="1"/>
        <v>0.93641925200156162</v>
      </c>
      <c r="AP29" s="22" t="s">
        <v>139</v>
      </c>
    </row>
    <row r="30" spans="1:46" ht="95.25" customHeight="1" outlineLevel="1">
      <c r="A30" s="5" t="s">
        <v>60</v>
      </c>
      <c r="B30" s="6" t="s">
        <v>19</v>
      </c>
      <c r="C30" s="6" t="s">
        <v>61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48736337.740000002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37354116.82</v>
      </c>
      <c r="AF30" s="11">
        <v>0</v>
      </c>
      <c r="AG30" s="11">
        <v>0</v>
      </c>
      <c r="AH30" s="11">
        <v>257925.15</v>
      </c>
      <c r="AI30" s="11">
        <v>-257925.15</v>
      </c>
      <c r="AJ30" s="11">
        <v>5223340.0199999996</v>
      </c>
      <c r="AK30" s="12">
        <v>4.7055769425583184E-2</v>
      </c>
      <c r="AL30" s="11">
        <v>0</v>
      </c>
      <c r="AM30" s="12">
        <v>4.7055769425583184E-2</v>
      </c>
      <c r="AN30" s="13">
        <v>0</v>
      </c>
      <c r="AO30" s="14">
        <f t="shared" si="1"/>
        <v>0.76645309336285794</v>
      </c>
      <c r="AP30" s="22" t="s">
        <v>141</v>
      </c>
    </row>
    <row r="31" spans="1:46" ht="15.75" customHeight="1" outlineLevel="1">
      <c r="A31" s="5" t="s">
        <v>62</v>
      </c>
      <c r="B31" s="6" t="s">
        <v>19</v>
      </c>
      <c r="C31" s="6" t="s">
        <v>63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14818747.529999999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14090406.41</v>
      </c>
      <c r="AF31" s="11">
        <v>0</v>
      </c>
      <c r="AG31" s="11">
        <v>0</v>
      </c>
      <c r="AH31" s="11">
        <v>104000</v>
      </c>
      <c r="AI31" s="11">
        <v>-104000</v>
      </c>
      <c r="AJ31" s="11">
        <v>16000</v>
      </c>
      <c r="AK31" s="12">
        <v>0.8666666666666667</v>
      </c>
      <c r="AL31" s="11">
        <v>0</v>
      </c>
      <c r="AM31" s="12">
        <v>0.8666666666666667</v>
      </c>
      <c r="AN31" s="13">
        <v>0</v>
      </c>
      <c r="AO31" s="14">
        <f t="shared" si="1"/>
        <v>0.95085002166846422</v>
      </c>
      <c r="AP31" s="22"/>
    </row>
    <row r="32" spans="1:46" ht="45" outlineLevel="1">
      <c r="A32" s="5" t="s">
        <v>64</v>
      </c>
      <c r="B32" s="6" t="s">
        <v>19</v>
      </c>
      <c r="C32" s="6" t="s">
        <v>65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110100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76377.27</v>
      </c>
      <c r="AF32" s="11">
        <v>0</v>
      </c>
      <c r="AG32" s="11">
        <v>0</v>
      </c>
      <c r="AH32" s="11">
        <v>31291.83</v>
      </c>
      <c r="AI32" s="11">
        <v>-31291.83</v>
      </c>
      <c r="AJ32" s="11">
        <v>67708.17</v>
      </c>
      <c r="AK32" s="12">
        <v>0.31607909090909092</v>
      </c>
      <c r="AL32" s="11">
        <v>0</v>
      </c>
      <c r="AM32" s="12">
        <v>0.31607909090909092</v>
      </c>
      <c r="AN32" s="13">
        <v>0</v>
      </c>
      <c r="AO32" s="14">
        <f t="shared" si="1"/>
        <v>0.69370817438692101</v>
      </c>
      <c r="AP32" s="25" t="s">
        <v>134</v>
      </c>
    </row>
    <row r="33" spans="1:42">
      <c r="A33" s="5" t="s">
        <v>66</v>
      </c>
      <c r="B33" s="6" t="s">
        <v>19</v>
      </c>
      <c r="C33" s="6" t="s">
        <v>67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f>N35</f>
        <v>2409000</v>
      </c>
      <c r="O33" s="10">
        <f t="shared" ref="O33:AD33" si="6">O35</f>
        <v>0</v>
      </c>
      <c r="P33" s="10">
        <f t="shared" si="6"/>
        <v>0</v>
      </c>
      <c r="Q33" s="10">
        <f t="shared" si="6"/>
        <v>0</v>
      </c>
      <c r="R33" s="10">
        <f t="shared" si="6"/>
        <v>0</v>
      </c>
      <c r="S33" s="10">
        <f t="shared" si="6"/>
        <v>0</v>
      </c>
      <c r="T33" s="10">
        <f t="shared" si="6"/>
        <v>0</v>
      </c>
      <c r="U33" s="10">
        <f t="shared" si="6"/>
        <v>0</v>
      </c>
      <c r="V33" s="10">
        <f t="shared" si="6"/>
        <v>0</v>
      </c>
      <c r="W33" s="10">
        <f t="shared" si="6"/>
        <v>0</v>
      </c>
      <c r="X33" s="10">
        <f t="shared" si="6"/>
        <v>0</v>
      </c>
      <c r="Y33" s="10">
        <f t="shared" si="6"/>
        <v>0</v>
      </c>
      <c r="Z33" s="10">
        <f t="shared" si="6"/>
        <v>0</v>
      </c>
      <c r="AA33" s="10">
        <f t="shared" si="6"/>
        <v>0</v>
      </c>
      <c r="AB33" s="10">
        <f t="shared" si="6"/>
        <v>0</v>
      </c>
      <c r="AC33" s="10">
        <f t="shared" si="6"/>
        <v>0</v>
      </c>
      <c r="AD33" s="10">
        <f t="shared" si="6"/>
        <v>0</v>
      </c>
      <c r="AE33" s="10">
        <f>AE35</f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3477080</v>
      </c>
      <c r="AK33" s="12">
        <v>0</v>
      </c>
      <c r="AL33" s="11">
        <v>0</v>
      </c>
      <c r="AM33" s="12">
        <v>0</v>
      </c>
      <c r="AN33" s="13">
        <v>0</v>
      </c>
      <c r="AO33" s="14">
        <f t="shared" si="1"/>
        <v>0</v>
      </c>
      <c r="AP33" s="25"/>
    </row>
    <row r="34" spans="1:42" ht="25.5" hidden="1" outlineLevel="1">
      <c r="A34" s="5" t="s">
        <v>68</v>
      </c>
      <c r="B34" s="6" t="s">
        <v>19</v>
      </c>
      <c r="C34" s="6" t="s">
        <v>69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2">
        <v>0</v>
      </c>
      <c r="AL34" s="11">
        <v>0</v>
      </c>
      <c r="AM34" s="12">
        <v>0</v>
      </c>
      <c r="AN34" s="13">
        <v>0</v>
      </c>
      <c r="AO34" s="14" t="e">
        <f t="shared" si="1"/>
        <v>#DIV/0!</v>
      </c>
      <c r="AP34" s="21"/>
    </row>
    <row r="35" spans="1:42" ht="168.75" customHeight="1" outlineLevel="1">
      <c r="A35" s="5" t="s">
        <v>70</v>
      </c>
      <c r="B35" s="6" t="s">
        <v>19</v>
      </c>
      <c r="C35" s="6" t="s">
        <v>71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2409000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1">
        <v>0</v>
      </c>
      <c r="AG35" s="11">
        <v>0</v>
      </c>
      <c r="AH35" s="11">
        <v>0</v>
      </c>
      <c r="AI35" s="11">
        <v>0</v>
      </c>
      <c r="AJ35" s="11">
        <v>3477080</v>
      </c>
      <c r="AK35" s="12">
        <v>0</v>
      </c>
      <c r="AL35" s="11">
        <v>0</v>
      </c>
      <c r="AM35" s="12">
        <v>0</v>
      </c>
      <c r="AN35" s="13">
        <v>0</v>
      </c>
      <c r="AO35" s="14">
        <f t="shared" si="1"/>
        <v>0</v>
      </c>
      <c r="AP35" s="22" t="s">
        <v>137</v>
      </c>
    </row>
    <row r="36" spans="1:42">
      <c r="A36" s="5" t="s">
        <v>72</v>
      </c>
      <c r="B36" s="6" t="s">
        <v>19</v>
      </c>
      <c r="C36" s="6" t="s">
        <v>73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f>N37+N38+N39+N40+N41+N42</f>
        <v>854187707.73000002</v>
      </c>
      <c r="O36" s="10">
        <f t="shared" ref="O36:AD36" si="7">O37+O38+O39+O40+O41+O42</f>
        <v>0</v>
      </c>
      <c r="P36" s="10">
        <f t="shared" si="7"/>
        <v>0</v>
      </c>
      <c r="Q36" s="10">
        <f t="shared" si="7"/>
        <v>0</v>
      </c>
      <c r="R36" s="10">
        <f t="shared" si="7"/>
        <v>0</v>
      </c>
      <c r="S36" s="10">
        <f t="shared" si="7"/>
        <v>0</v>
      </c>
      <c r="T36" s="10">
        <f t="shared" si="7"/>
        <v>0</v>
      </c>
      <c r="U36" s="10">
        <f t="shared" si="7"/>
        <v>0</v>
      </c>
      <c r="V36" s="10">
        <f t="shared" si="7"/>
        <v>0</v>
      </c>
      <c r="W36" s="10">
        <f t="shared" si="7"/>
        <v>0</v>
      </c>
      <c r="X36" s="10">
        <f t="shared" si="7"/>
        <v>0</v>
      </c>
      <c r="Y36" s="10">
        <f t="shared" si="7"/>
        <v>0</v>
      </c>
      <c r="Z36" s="10">
        <f t="shared" si="7"/>
        <v>0</v>
      </c>
      <c r="AA36" s="10">
        <f t="shared" si="7"/>
        <v>0</v>
      </c>
      <c r="AB36" s="10">
        <f t="shared" si="7"/>
        <v>0</v>
      </c>
      <c r="AC36" s="10">
        <f t="shared" si="7"/>
        <v>0</v>
      </c>
      <c r="AD36" s="10">
        <f t="shared" si="7"/>
        <v>0</v>
      </c>
      <c r="AE36" s="10">
        <f>AE37+AE38+AE39+AE40+AE41+AE42</f>
        <v>832211262.33000004</v>
      </c>
      <c r="AF36" s="11">
        <v>0</v>
      </c>
      <c r="AG36" s="11">
        <v>0</v>
      </c>
      <c r="AH36" s="11">
        <v>363270785.13</v>
      </c>
      <c r="AI36" s="11">
        <v>-363270785.13</v>
      </c>
      <c r="AJ36" s="11">
        <v>320877514.31</v>
      </c>
      <c r="AK36" s="12">
        <v>0.53098251567291799</v>
      </c>
      <c r="AL36" s="11">
        <v>0</v>
      </c>
      <c r="AM36" s="12">
        <v>0.53098251567291799</v>
      </c>
      <c r="AN36" s="13">
        <v>0</v>
      </c>
      <c r="AO36" s="14">
        <f t="shared" si="1"/>
        <v>0.97427211232247501</v>
      </c>
      <c r="AP36" s="24"/>
    </row>
    <row r="37" spans="1:42" outlineLevel="1">
      <c r="A37" s="5" t="s">
        <v>74</v>
      </c>
      <c r="B37" s="6" t="s">
        <v>19</v>
      </c>
      <c r="C37" s="6" t="s">
        <v>75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v>238833936.49000001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>
        <v>229063441.63999999</v>
      </c>
      <c r="AF37" s="11">
        <v>0</v>
      </c>
      <c r="AG37" s="11">
        <v>0</v>
      </c>
      <c r="AH37" s="11">
        <v>81696581.060000002</v>
      </c>
      <c r="AI37" s="11">
        <v>-81696581.060000002</v>
      </c>
      <c r="AJ37" s="11">
        <v>92090136.75</v>
      </c>
      <c r="AK37" s="12">
        <v>0.47009680653108593</v>
      </c>
      <c r="AL37" s="11">
        <v>0</v>
      </c>
      <c r="AM37" s="12">
        <v>0.47009680653108593</v>
      </c>
      <c r="AN37" s="13">
        <v>0</v>
      </c>
      <c r="AO37" s="14">
        <f t="shared" si="1"/>
        <v>0.95909084364813824</v>
      </c>
      <c r="AP37" s="22"/>
    </row>
    <row r="38" spans="1:42" outlineLevel="1">
      <c r="A38" s="5" t="s">
        <v>76</v>
      </c>
      <c r="B38" s="6" t="s">
        <v>19</v>
      </c>
      <c r="C38" s="6" t="s">
        <v>77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523581198.14999998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514203918</v>
      </c>
      <c r="AF38" s="11">
        <v>0</v>
      </c>
      <c r="AG38" s="11">
        <v>0</v>
      </c>
      <c r="AH38" s="11">
        <v>251624150.34999999</v>
      </c>
      <c r="AI38" s="11">
        <v>-251624150.34999999</v>
      </c>
      <c r="AJ38" s="11">
        <v>189695038.28</v>
      </c>
      <c r="AK38" s="12">
        <v>0.57016362948351318</v>
      </c>
      <c r="AL38" s="11">
        <v>0</v>
      </c>
      <c r="AM38" s="12">
        <v>0.57016362948351318</v>
      </c>
      <c r="AN38" s="13">
        <v>0</v>
      </c>
      <c r="AO38" s="14">
        <f t="shared" si="1"/>
        <v>0.98209011289340931</v>
      </c>
      <c r="AP38" s="24"/>
    </row>
    <row r="39" spans="1:42" ht="25.5" outlineLevel="1">
      <c r="A39" s="5" t="s">
        <v>78</v>
      </c>
      <c r="B39" s="6" t="s">
        <v>19</v>
      </c>
      <c r="C39" s="6" t="s">
        <v>79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45286139.810000002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45237480.140000001</v>
      </c>
      <c r="AF39" s="11">
        <v>0</v>
      </c>
      <c r="AG39" s="11">
        <v>0</v>
      </c>
      <c r="AH39" s="11">
        <v>18957129.559999999</v>
      </c>
      <c r="AI39" s="11">
        <v>-18957129.559999999</v>
      </c>
      <c r="AJ39" s="11">
        <v>19936532.440000001</v>
      </c>
      <c r="AK39" s="12">
        <v>0.48740922261318564</v>
      </c>
      <c r="AL39" s="11">
        <v>0</v>
      </c>
      <c r="AM39" s="12">
        <v>0.48740922261318564</v>
      </c>
      <c r="AN39" s="13">
        <v>0</v>
      </c>
      <c r="AO39" s="14">
        <f t="shared" si="1"/>
        <v>0.99892550634246691</v>
      </c>
      <c r="AP39" s="24"/>
    </row>
    <row r="40" spans="1:42" ht="38.25" outlineLevel="1">
      <c r="A40" s="5" t="s">
        <v>80</v>
      </c>
      <c r="B40" s="6" t="s">
        <v>19</v>
      </c>
      <c r="C40" s="6" t="s">
        <v>81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1900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1900</v>
      </c>
      <c r="AF40" s="11">
        <v>0</v>
      </c>
      <c r="AG40" s="11">
        <v>0</v>
      </c>
      <c r="AH40" s="11">
        <v>62275</v>
      </c>
      <c r="AI40" s="11">
        <v>-62275</v>
      </c>
      <c r="AJ40" s="11">
        <v>213225</v>
      </c>
      <c r="AK40" s="12">
        <v>0.22604355716878402</v>
      </c>
      <c r="AL40" s="11">
        <v>0</v>
      </c>
      <c r="AM40" s="12">
        <v>0.22604355716878402</v>
      </c>
      <c r="AN40" s="13">
        <v>0</v>
      </c>
      <c r="AO40" s="14">
        <f t="shared" si="1"/>
        <v>1</v>
      </c>
      <c r="AP40" s="23"/>
    </row>
    <row r="41" spans="1:42" outlineLevel="1">
      <c r="A41" s="5" t="s">
        <v>82</v>
      </c>
      <c r="B41" s="6" t="s">
        <v>19</v>
      </c>
      <c r="C41" s="6" t="s">
        <v>83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>
        <v>7329243.8099999996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>
        <v>7206551.6900000004</v>
      </c>
      <c r="AF41" s="11">
        <v>0</v>
      </c>
      <c r="AG41" s="11">
        <v>0</v>
      </c>
      <c r="AH41" s="11">
        <v>762229.19</v>
      </c>
      <c r="AI41" s="11">
        <v>-762229.19</v>
      </c>
      <c r="AJ41" s="11">
        <v>5528526.8099999996</v>
      </c>
      <c r="AK41" s="12">
        <v>0.1211665481859414</v>
      </c>
      <c r="AL41" s="11">
        <v>0</v>
      </c>
      <c r="AM41" s="12">
        <v>0.1211665481859414</v>
      </c>
      <c r="AN41" s="13">
        <v>0</v>
      </c>
      <c r="AO41" s="14">
        <f t="shared" si="1"/>
        <v>0.9832599210531654</v>
      </c>
      <c r="AP41" s="22"/>
    </row>
    <row r="42" spans="1:42" ht="60" outlineLevel="1">
      <c r="A42" s="5" t="s">
        <v>84</v>
      </c>
      <c r="B42" s="6" t="s">
        <v>19</v>
      </c>
      <c r="C42" s="6" t="s">
        <v>85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39155289.469999999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36497970.859999999</v>
      </c>
      <c r="AF42" s="11">
        <v>0</v>
      </c>
      <c r="AG42" s="11">
        <v>0</v>
      </c>
      <c r="AH42" s="11">
        <v>10168419.970000001</v>
      </c>
      <c r="AI42" s="11">
        <v>-10168419.970000001</v>
      </c>
      <c r="AJ42" s="11">
        <v>13414055.029999999</v>
      </c>
      <c r="AK42" s="12">
        <v>0.43118544469993075</v>
      </c>
      <c r="AL42" s="11">
        <v>0</v>
      </c>
      <c r="AM42" s="12">
        <v>0.43118544469993075</v>
      </c>
      <c r="AN42" s="13">
        <v>0</v>
      </c>
      <c r="AO42" s="14">
        <f t="shared" si="1"/>
        <v>0.93213385353628953</v>
      </c>
      <c r="AP42" s="25" t="s">
        <v>135</v>
      </c>
    </row>
    <row r="43" spans="1:42">
      <c r="A43" s="5" t="s">
        <v>86</v>
      </c>
      <c r="B43" s="6" t="s">
        <v>19</v>
      </c>
      <c r="C43" s="6" t="s">
        <v>87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f>N44+N45</f>
        <v>96219826.109999999</v>
      </c>
      <c r="O43" s="10">
        <f t="shared" ref="O43:AD43" si="8">O44+O45</f>
        <v>0</v>
      </c>
      <c r="P43" s="10">
        <f t="shared" si="8"/>
        <v>0</v>
      </c>
      <c r="Q43" s="10">
        <f t="shared" si="8"/>
        <v>0</v>
      </c>
      <c r="R43" s="10">
        <f t="shared" si="8"/>
        <v>0</v>
      </c>
      <c r="S43" s="10">
        <f t="shared" si="8"/>
        <v>0</v>
      </c>
      <c r="T43" s="10">
        <f t="shared" si="8"/>
        <v>0</v>
      </c>
      <c r="U43" s="10">
        <f t="shared" si="8"/>
        <v>0</v>
      </c>
      <c r="V43" s="10">
        <f t="shared" si="8"/>
        <v>0</v>
      </c>
      <c r="W43" s="10">
        <f t="shared" si="8"/>
        <v>0</v>
      </c>
      <c r="X43" s="10">
        <f t="shared" si="8"/>
        <v>0</v>
      </c>
      <c r="Y43" s="10">
        <f t="shared" si="8"/>
        <v>0</v>
      </c>
      <c r="Z43" s="10">
        <f t="shared" si="8"/>
        <v>0</v>
      </c>
      <c r="AA43" s="10">
        <f t="shared" si="8"/>
        <v>0</v>
      </c>
      <c r="AB43" s="10">
        <f t="shared" si="8"/>
        <v>0</v>
      </c>
      <c r="AC43" s="10">
        <f t="shared" si="8"/>
        <v>0</v>
      </c>
      <c r="AD43" s="10">
        <f t="shared" si="8"/>
        <v>0</v>
      </c>
      <c r="AE43" s="10">
        <f>AE44+AE45</f>
        <v>93033506.489999995</v>
      </c>
      <c r="AF43" s="11">
        <v>0</v>
      </c>
      <c r="AG43" s="11">
        <v>0</v>
      </c>
      <c r="AH43" s="11">
        <v>56634626.159999996</v>
      </c>
      <c r="AI43" s="11">
        <v>-56634626.159999996</v>
      </c>
      <c r="AJ43" s="11">
        <v>60524838.770000003</v>
      </c>
      <c r="AK43" s="12">
        <v>0.48339778774030628</v>
      </c>
      <c r="AL43" s="11">
        <v>0</v>
      </c>
      <c r="AM43" s="12">
        <v>0.48339778774030628</v>
      </c>
      <c r="AN43" s="13">
        <v>0</v>
      </c>
      <c r="AO43" s="14">
        <f t="shared" si="1"/>
        <v>0.96688499918553839</v>
      </c>
      <c r="AP43" s="24"/>
    </row>
    <row r="44" spans="1:42" outlineLevel="1">
      <c r="A44" s="5" t="s">
        <v>88</v>
      </c>
      <c r="B44" s="6" t="s">
        <v>19</v>
      </c>
      <c r="C44" s="6" t="s">
        <v>89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v>93007462.640000001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>
        <v>89821143.019999996</v>
      </c>
      <c r="AF44" s="11">
        <v>0</v>
      </c>
      <c r="AG44" s="11">
        <v>0</v>
      </c>
      <c r="AH44" s="11">
        <v>43331355.109999999</v>
      </c>
      <c r="AI44" s="11">
        <v>-43331355.109999999</v>
      </c>
      <c r="AJ44" s="11">
        <v>46353251.170000002</v>
      </c>
      <c r="AK44" s="12">
        <v>0.48315264912595207</v>
      </c>
      <c r="AL44" s="11">
        <v>0</v>
      </c>
      <c r="AM44" s="12">
        <v>0.48315264912595207</v>
      </c>
      <c r="AN44" s="13">
        <v>0</v>
      </c>
      <c r="AO44" s="14">
        <f t="shared" si="1"/>
        <v>0.96574124774983749</v>
      </c>
      <c r="AP44" s="23"/>
    </row>
    <row r="45" spans="1:42" ht="25.5" outlineLevel="1">
      <c r="A45" s="5" t="s">
        <v>90</v>
      </c>
      <c r="B45" s="6" t="s">
        <v>19</v>
      </c>
      <c r="C45" s="6" t="s">
        <v>91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3212363.47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3212363.47</v>
      </c>
      <c r="AF45" s="11">
        <v>0</v>
      </c>
      <c r="AG45" s="11">
        <v>0</v>
      </c>
      <c r="AH45" s="11">
        <v>13303271.050000001</v>
      </c>
      <c r="AI45" s="11">
        <v>-13303271.050000001</v>
      </c>
      <c r="AJ45" s="11">
        <v>14171587.6</v>
      </c>
      <c r="AK45" s="12">
        <v>0.48419797966822298</v>
      </c>
      <c r="AL45" s="11">
        <v>0</v>
      </c>
      <c r="AM45" s="12">
        <v>0.48419797966822298</v>
      </c>
      <c r="AN45" s="13">
        <v>0</v>
      </c>
      <c r="AO45" s="14">
        <f t="shared" si="1"/>
        <v>1</v>
      </c>
      <c r="AP45" s="25"/>
    </row>
    <row r="46" spans="1:42">
      <c r="A46" s="5" t="s">
        <v>92</v>
      </c>
      <c r="B46" s="6" t="s">
        <v>19</v>
      </c>
      <c r="C46" s="6" t="s">
        <v>93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f>N47+N48+N49</f>
        <v>16872026.219999999</v>
      </c>
      <c r="O46" s="10">
        <f t="shared" ref="O46:AD46" si="9">O47+O48+O49</f>
        <v>0</v>
      </c>
      <c r="P46" s="10">
        <f t="shared" si="9"/>
        <v>0</v>
      </c>
      <c r="Q46" s="10">
        <f t="shared" si="9"/>
        <v>0</v>
      </c>
      <c r="R46" s="10">
        <f t="shared" si="9"/>
        <v>0</v>
      </c>
      <c r="S46" s="10">
        <f t="shared" si="9"/>
        <v>0</v>
      </c>
      <c r="T46" s="10">
        <f t="shared" si="9"/>
        <v>0</v>
      </c>
      <c r="U46" s="10">
        <f t="shared" si="9"/>
        <v>0</v>
      </c>
      <c r="V46" s="10">
        <f t="shared" si="9"/>
        <v>0</v>
      </c>
      <c r="W46" s="10">
        <f t="shared" si="9"/>
        <v>0</v>
      </c>
      <c r="X46" s="10">
        <f t="shared" si="9"/>
        <v>0</v>
      </c>
      <c r="Y46" s="10">
        <f t="shared" si="9"/>
        <v>0</v>
      </c>
      <c r="Z46" s="10">
        <f t="shared" si="9"/>
        <v>0</v>
      </c>
      <c r="AA46" s="10">
        <f t="shared" si="9"/>
        <v>0</v>
      </c>
      <c r="AB46" s="10">
        <f t="shared" si="9"/>
        <v>0</v>
      </c>
      <c r="AC46" s="10">
        <f t="shared" si="9"/>
        <v>0</v>
      </c>
      <c r="AD46" s="10">
        <f t="shared" si="9"/>
        <v>0</v>
      </c>
      <c r="AE46" s="10">
        <f>AE47+AE48+AE49</f>
        <v>15754245.51</v>
      </c>
      <c r="AF46" s="11">
        <v>0</v>
      </c>
      <c r="AG46" s="11">
        <v>0</v>
      </c>
      <c r="AH46" s="11">
        <v>13581617.66</v>
      </c>
      <c r="AI46" s="11">
        <v>-13581617.66</v>
      </c>
      <c r="AJ46" s="11">
        <v>17495656.800000001</v>
      </c>
      <c r="AK46" s="12">
        <v>0.43702731001977319</v>
      </c>
      <c r="AL46" s="11">
        <v>0</v>
      </c>
      <c r="AM46" s="12">
        <v>0.43702731001977319</v>
      </c>
      <c r="AN46" s="13">
        <v>0</v>
      </c>
      <c r="AO46" s="14">
        <f t="shared" si="1"/>
        <v>0.93374946817739124</v>
      </c>
      <c r="AP46" s="25"/>
    </row>
    <row r="47" spans="1:42" outlineLevel="1">
      <c r="A47" s="5" t="s">
        <v>94</v>
      </c>
      <c r="B47" s="6" t="s">
        <v>19</v>
      </c>
      <c r="C47" s="6" t="s">
        <v>95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v>2003692.92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>
        <v>2001584.13</v>
      </c>
      <c r="AF47" s="11">
        <v>0</v>
      </c>
      <c r="AG47" s="11">
        <v>0</v>
      </c>
      <c r="AH47" s="11">
        <v>690650.56</v>
      </c>
      <c r="AI47" s="11">
        <v>-690650.56</v>
      </c>
      <c r="AJ47" s="11">
        <v>759049.44</v>
      </c>
      <c r="AK47" s="12">
        <v>0.47640929847554664</v>
      </c>
      <c r="AL47" s="11">
        <v>0</v>
      </c>
      <c r="AM47" s="12">
        <v>0.47640929847554664</v>
      </c>
      <c r="AN47" s="13">
        <v>0</v>
      </c>
      <c r="AO47" s="14">
        <f t="shared" si="1"/>
        <v>0.99894754830994759</v>
      </c>
      <c r="AP47" s="25"/>
    </row>
    <row r="48" spans="1:42" ht="25.5" outlineLevel="1">
      <c r="A48" s="5" t="s">
        <v>96</v>
      </c>
      <c r="B48" s="6" t="s">
        <v>19</v>
      </c>
      <c r="C48" s="6" t="s">
        <v>97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3446808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3413913.87</v>
      </c>
      <c r="AF48" s="11">
        <v>0</v>
      </c>
      <c r="AG48" s="11">
        <v>0</v>
      </c>
      <c r="AH48" s="11">
        <v>1789554.91</v>
      </c>
      <c r="AI48" s="11">
        <v>-1789554.91</v>
      </c>
      <c r="AJ48" s="11">
        <v>2986390.09</v>
      </c>
      <c r="AK48" s="12">
        <v>0.37470174174953857</v>
      </c>
      <c r="AL48" s="11">
        <v>0</v>
      </c>
      <c r="AM48" s="12">
        <v>0.37470174174953857</v>
      </c>
      <c r="AN48" s="13">
        <v>0</v>
      </c>
      <c r="AO48" s="14">
        <f t="shared" si="1"/>
        <v>0.99045663988246524</v>
      </c>
      <c r="AP48" s="25"/>
    </row>
    <row r="49" spans="1:42" ht="60" outlineLevel="1">
      <c r="A49" s="5" t="s">
        <v>98</v>
      </c>
      <c r="B49" s="6" t="s">
        <v>19</v>
      </c>
      <c r="C49" s="6" t="s">
        <v>99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11421525.300000001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10338747.51</v>
      </c>
      <c r="AF49" s="11">
        <v>0</v>
      </c>
      <c r="AG49" s="11">
        <v>0</v>
      </c>
      <c r="AH49" s="11">
        <v>11101412.189999999</v>
      </c>
      <c r="AI49" s="11">
        <v>-11101412.189999999</v>
      </c>
      <c r="AJ49" s="11">
        <v>13750217.27</v>
      </c>
      <c r="AK49" s="12">
        <v>0.44670761761792338</v>
      </c>
      <c r="AL49" s="11">
        <v>0</v>
      </c>
      <c r="AM49" s="12">
        <v>0.44670761761792338</v>
      </c>
      <c r="AN49" s="13">
        <v>0</v>
      </c>
      <c r="AO49" s="14">
        <f t="shared" si="1"/>
        <v>0.90519849481049608</v>
      </c>
      <c r="AP49" s="22" t="s">
        <v>136</v>
      </c>
    </row>
    <row r="50" spans="1:42">
      <c r="A50" s="5" t="s">
        <v>100</v>
      </c>
      <c r="B50" s="6" t="s">
        <v>19</v>
      </c>
      <c r="C50" s="6" t="s">
        <v>101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f>N51+N52</f>
        <v>132151161.19</v>
      </c>
      <c r="O50" s="10">
        <f t="shared" ref="O50:AD50" si="10">O51+O52</f>
        <v>0</v>
      </c>
      <c r="P50" s="10">
        <f t="shared" si="10"/>
        <v>0</v>
      </c>
      <c r="Q50" s="10">
        <f t="shared" si="10"/>
        <v>0</v>
      </c>
      <c r="R50" s="10">
        <f t="shared" si="10"/>
        <v>0</v>
      </c>
      <c r="S50" s="10">
        <f t="shared" si="10"/>
        <v>0</v>
      </c>
      <c r="T50" s="10">
        <f t="shared" si="10"/>
        <v>0</v>
      </c>
      <c r="U50" s="10">
        <f t="shared" si="10"/>
        <v>0</v>
      </c>
      <c r="V50" s="10">
        <f t="shared" si="10"/>
        <v>0</v>
      </c>
      <c r="W50" s="10">
        <f t="shared" si="10"/>
        <v>0</v>
      </c>
      <c r="X50" s="10">
        <f t="shared" si="10"/>
        <v>0</v>
      </c>
      <c r="Y50" s="10">
        <f t="shared" si="10"/>
        <v>0</v>
      </c>
      <c r="Z50" s="10">
        <f t="shared" si="10"/>
        <v>0</v>
      </c>
      <c r="AA50" s="10">
        <f t="shared" si="10"/>
        <v>0</v>
      </c>
      <c r="AB50" s="10">
        <f t="shared" si="10"/>
        <v>0</v>
      </c>
      <c r="AC50" s="10">
        <f t="shared" si="10"/>
        <v>0</v>
      </c>
      <c r="AD50" s="10">
        <f t="shared" si="10"/>
        <v>0</v>
      </c>
      <c r="AE50" s="10">
        <f>AE51+AE52</f>
        <v>12127969.489999998</v>
      </c>
      <c r="AF50" s="11">
        <v>0</v>
      </c>
      <c r="AG50" s="11">
        <v>0</v>
      </c>
      <c r="AH50" s="11">
        <v>4865104.4800000004</v>
      </c>
      <c r="AI50" s="11">
        <v>-4865104.4800000004</v>
      </c>
      <c r="AJ50" s="11">
        <v>6519995.5199999996</v>
      </c>
      <c r="AK50" s="12">
        <v>0.42732206831736219</v>
      </c>
      <c r="AL50" s="11">
        <v>0</v>
      </c>
      <c r="AM50" s="12">
        <v>0.42732206831736219</v>
      </c>
      <c r="AN50" s="13">
        <v>0</v>
      </c>
      <c r="AO50" s="14">
        <f t="shared" si="1"/>
        <v>9.1773461396703435E-2</v>
      </c>
      <c r="AP50" s="25"/>
    </row>
    <row r="51" spans="1:42" ht="75" outlineLevel="1">
      <c r="A51" s="5" t="s">
        <v>102</v>
      </c>
      <c r="B51" s="6" t="s">
        <v>19</v>
      </c>
      <c r="C51" s="6" t="s">
        <v>103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v>131299546.48999999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>
        <v>11292545.789999999</v>
      </c>
      <c r="AF51" s="11">
        <v>0</v>
      </c>
      <c r="AG51" s="11">
        <v>0</v>
      </c>
      <c r="AH51" s="11">
        <v>4414054.4800000004</v>
      </c>
      <c r="AI51" s="11">
        <v>-4414054.4800000004</v>
      </c>
      <c r="AJ51" s="11">
        <v>4271045.5199999996</v>
      </c>
      <c r="AK51" s="12">
        <v>0.50823300595272358</v>
      </c>
      <c r="AL51" s="11">
        <v>0</v>
      </c>
      <c r="AM51" s="12">
        <v>0.50823300595272358</v>
      </c>
      <c r="AN51" s="13">
        <v>0</v>
      </c>
      <c r="AO51" s="14">
        <f t="shared" si="1"/>
        <v>8.600597711021081E-2</v>
      </c>
      <c r="AP51" s="23" t="s">
        <v>138</v>
      </c>
    </row>
    <row r="52" spans="1:42" ht="19.5" customHeight="1" outlineLevel="1">
      <c r="A52" s="5" t="s">
        <v>104</v>
      </c>
      <c r="B52" s="6" t="s">
        <v>19</v>
      </c>
      <c r="C52" s="6" t="s">
        <v>105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851614.7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835423.7</v>
      </c>
      <c r="AF52" s="11">
        <v>0</v>
      </c>
      <c r="AG52" s="11">
        <v>0</v>
      </c>
      <c r="AH52" s="11">
        <v>451050</v>
      </c>
      <c r="AI52" s="11">
        <v>-451050</v>
      </c>
      <c r="AJ52" s="11">
        <v>2248950</v>
      </c>
      <c r="AK52" s="12">
        <v>0.16705555555555557</v>
      </c>
      <c r="AL52" s="11">
        <v>0</v>
      </c>
      <c r="AM52" s="12">
        <v>0.16705555555555557</v>
      </c>
      <c r="AN52" s="13">
        <v>0</v>
      </c>
      <c r="AO52" s="14">
        <f t="shared" si="1"/>
        <v>0.98098788102178136</v>
      </c>
      <c r="AP52" s="22"/>
    </row>
    <row r="53" spans="1:42" ht="25.5">
      <c r="A53" s="5" t="s">
        <v>106</v>
      </c>
      <c r="B53" s="6" t="s">
        <v>19</v>
      </c>
      <c r="C53" s="6" t="s">
        <v>107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f>N54</f>
        <v>2964965.72</v>
      </c>
      <c r="O53" s="10">
        <f t="shared" ref="O53:AD53" si="11">O54</f>
        <v>0</v>
      </c>
      <c r="P53" s="10">
        <f t="shared" si="11"/>
        <v>0</v>
      </c>
      <c r="Q53" s="10">
        <f t="shared" si="11"/>
        <v>0</v>
      </c>
      <c r="R53" s="10">
        <f t="shared" si="11"/>
        <v>0</v>
      </c>
      <c r="S53" s="10">
        <f t="shared" si="11"/>
        <v>0</v>
      </c>
      <c r="T53" s="10">
        <f t="shared" si="11"/>
        <v>0</v>
      </c>
      <c r="U53" s="10">
        <f t="shared" si="11"/>
        <v>0</v>
      </c>
      <c r="V53" s="10">
        <f t="shared" si="11"/>
        <v>0</v>
      </c>
      <c r="W53" s="10">
        <f t="shared" si="11"/>
        <v>0</v>
      </c>
      <c r="X53" s="10">
        <f t="shared" si="11"/>
        <v>0</v>
      </c>
      <c r="Y53" s="10">
        <f t="shared" si="11"/>
        <v>0</v>
      </c>
      <c r="Z53" s="10">
        <f t="shared" si="11"/>
        <v>0</v>
      </c>
      <c r="AA53" s="10">
        <f t="shared" si="11"/>
        <v>0</v>
      </c>
      <c r="AB53" s="10">
        <f t="shared" si="11"/>
        <v>0</v>
      </c>
      <c r="AC53" s="10">
        <f t="shared" si="11"/>
        <v>0</v>
      </c>
      <c r="AD53" s="10">
        <f t="shared" si="11"/>
        <v>0</v>
      </c>
      <c r="AE53" s="10">
        <f>AE54</f>
        <v>2956413.17</v>
      </c>
      <c r="AF53" s="11">
        <v>0</v>
      </c>
      <c r="AG53" s="11">
        <v>0</v>
      </c>
      <c r="AH53" s="11">
        <v>0</v>
      </c>
      <c r="AI53" s="11">
        <v>0</v>
      </c>
      <c r="AJ53" s="11">
        <v>5142619</v>
      </c>
      <c r="AK53" s="12">
        <v>0</v>
      </c>
      <c r="AL53" s="11">
        <v>0</v>
      </c>
      <c r="AM53" s="12">
        <v>0</v>
      </c>
      <c r="AN53" s="13">
        <v>0</v>
      </c>
      <c r="AO53" s="14">
        <f t="shared" si="1"/>
        <v>0.997115464120779</v>
      </c>
      <c r="AP53" s="25"/>
    </row>
    <row r="54" spans="1:42" ht="51.75" customHeight="1" outlineLevel="1">
      <c r="A54" s="5" t="s">
        <v>108</v>
      </c>
      <c r="B54" s="6" t="s">
        <v>19</v>
      </c>
      <c r="C54" s="6" t="s">
        <v>109</v>
      </c>
      <c r="D54" s="6" t="s">
        <v>21</v>
      </c>
      <c r="E54" s="6" t="s">
        <v>19</v>
      </c>
      <c r="F54" s="6" t="s">
        <v>19</v>
      </c>
      <c r="G54" s="6"/>
      <c r="H54" s="6"/>
      <c r="I54" s="6"/>
      <c r="J54" s="6"/>
      <c r="K54" s="6"/>
      <c r="L54" s="6"/>
      <c r="M54" s="7">
        <v>0</v>
      </c>
      <c r="N54" s="10">
        <v>2964965.72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2956413.17</v>
      </c>
      <c r="AF54" s="11">
        <v>0</v>
      </c>
      <c r="AG54" s="11">
        <v>0</v>
      </c>
      <c r="AH54" s="11">
        <v>0</v>
      </c>
      <c r="AI54" s="11">
        <v>0</v>
      </c>
      <c r="AJ54" s="11">
        <v>5142619</v>
      </c>
      <c r="AK54" s="12">
        <v>0</v>
      </c>
      <c r="AL54" s="11">
        <v>0</v>
      </c>
      <c r="AM54" s="12">
        <v>0</v>
      </c>
      <c r="AN54" s="13">
        <v>0</v>
      </c>
      <c r="AO54" s="14">
        <f t="shared" si="1"/>
        <v>0.997115464120779</v>
      </c>
      <c r="AP54" s="23"/>
    </row>
    <row r="55" spans="1:42" ht="38.25" hidden="1">
      <c r="A55" s="5" t="s">
        <v>110</v>
      </c>
      <c r="B55" s="6" t="s">
        <v>19</v>
      </c>
      <c r="C55" s="6" t="s">
        <v>111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N56+N57</f>
        <v>0</v>
      </c>
      <c r="O55" s="10">
        <f t="shared" ref="O55:AE55" si="12">O56+O57</f>
        <v>0</v>
      </c>
      <c r="P55" s="10">
        <f t="shared" si="12"/>
        <v>0</v>
      </c>
      <c r="Q55" s="10">
        <f t="shared" si="12"/>
        <v>0</v>
      </c>
      <c r="R55" s="10">
        <f t="shared" si="12"/>
        <v>0</v>
      </c>
      <c r="S55" s="10">
        <f t="shared" si="12"/>
        <v>0</v>
      </c>
      <c r="T55" s="10">
        <f t="shared" si="12"/>
        <v>0</v>
      </c>
      <c r="U55" s="10">
        <f t="shared" si="12"/>
        <v>0</v>
      </c>
      <c r="V55" s="10">
        <f t="shared" si="12"/>
        <v>17993500</v>
      </c>
      <c r="W55" s="10">
        <f t="shared" si="12"/>
        <v>0</v>
      </c>
      <c r="X55" s="10">
        <f t="shared" si="12"/>
        <v>0</v>
      </c>
      <c r="Y55" s="10">
        <f t="shared" si="12"/>
        <v>0</v>
      </c>
      <c r="Z55" s="10">
        <f t="shared" si="12"/>
        <v>0</v>
      </c>
      <c r="AA55" s="10">
        <f t="shared" si="12"/>
        <v>0</v>
      </c>
      <c r="AB55" s="10">
        <f t="shared" si="12"/>
        <v>9873175</v>
      </c>
      <c r="AC55" s="10">
        <f t="shared" si="12"/>
        <v>0</v>
      </c>
      <c r="AD55" s="10">
        <f t="shared" si="12"/>
        <v>0</v>
      </c>
      <c r="AE55" s="10">
        <f t="shared" si="12"/>
        <v>0</v>
      </c>
      <c r="AF55" s="11">
        <v>0</v>
      </c>
      <c r="AG55" s="11">
        <v>0</v>
      </c>
      <c r="AH55" s="11">
        <v>8120325</v>
      </c>
      <c r="AI55" s="11">
        <v>-8120325</v>
      </c>
      <c r="AJ55" s="11">
        <v>9873175</v>
      </c>
      <c r="AK55" s="12">
        <v>0.45129213327034762</v>
      </c>
      <c r="AL55" s="11">
        <v>0</v>
      </c>
      <c r="AM55" s="12">
        <v>0.45129213327034762</v>
      </c>
      <c r="AN55" s="13">
        <v>0</v>
      </c>
      <c r="AO55" s="14" t="e">
        <f t="shared" si="1"/>
        <v>#DIV/0!</v>
      </c>
      <c r="AP55" s="24"/>
    </row>
    <row r="56" spans="1:42" ht="51" hidden="1" outlineLevel="1">
      <c r="A56" s="5" t="s">
        <v>112</v>
      </c>
      <c r="B56" s="6" t="s">
        <v>19</v>
      </c>
      <c r="C56" s="6" t="s">
        <v>113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6123300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1641300</v>
      </c>
      <c r="AC56" s="10">
        <v>0</v>
      </c>
      <c r="AD56" s="10">
        <v>0</v>
      </c>
      <c r="AE56" s="10">
        <v>0</v>
      </c>
      <c r="AF56" s="11">
        <v>0</v>
      </c>
      <c r="AG56" s="11">
        <v>0</v>
      </c>
      <c r="AH56" s="11">
        <v>4482000</v>
      </c>
      <c r="AI56" s="11">
        <v>-4482000</v>
      </c>
      <c r="AJ56" s="11">
        <v>1641300</v>
      </c>
      <c r="AK56" s="12">
        <v>0.7319582578021655</v>
      </c>
      <c r="AL56" s="11">
        <v>0</v>
      </c>
      <c r="AM56" s="12">
        <v>0.7319582578021655</v>
      </c>
      <c r="AN56" s="13">
        <v>0</v>
      </c>
      <c r="AO56" s="14" t="e">
        <f t="shared" si="1"/>
        <v>#DIV/0!</v>
      </c>
      <c r="AP56" s="24"/>
    </row>
    <row r="57" spans="1:42" hidden="1" outlineLevel="1">
      <c r="A57" s="5" t="s">
        <v>114</v>
      </c>
      <c r="B57" s="6" t="s">
        <v>19</v>
      </c>
      <c r="C57" s="6" t="s">
        <v>115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11870200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8231875</v>
      </c>
      <c r="AC57" s="10">
        <v>0</v>
      </c>
      <c r="AD57" s="10">
        <v>0</v>
      </c>
      <c r="AE57" s="10">
        <v>0</v>
      </c>
      <c r="AF57" s="11">
        <v>0</v>
      </c>
      <c r="AG57" s="11">
        <v>0</v>
      </c>
      <c r="AH57" s="11">
        <v>3638325</v>
      </c>
      <c r="AI57" s="11">
        <v>-3638325</v>
      </c>
      <c r="AJ57" s="11">
        <v>8231875</v>
      </c>
      <c r="AK57" s="12">
        <v>0.30650915738572221</v>
      </c>
      <c r="AL57" s="11">
        <v>0</v>
      </c>
      <c r="AM57" s="12">
        <v>0.30650915738572221</v>
      </c>
      <c r="AN57" s="13">
        <v>0</v>
      </c>
      <c r="AO57" s="14" t="e">
        <f t="shared" si="1"/>
        <v>#DIV/0!</v>
      </c>
      <c r="AP57" s="24"/>
    </row>
    <row r="58" spans="1:42" hidden="1">
      <c r="A58" s="5" t="s">
        <v>116</v>
      </c>
      <c r="B58" s="6" t="s">
        <v>19</v>
      </c>
      <c r="C58" s="6" t="s">
        <v>117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2">
        <v>0</v>
      </c>
      <c r="AL58" s="11">
        <v>0</v>
      </c>
      <c r="AM58" s="12">
        <v>0</v>
      </c>
      <c r="AN58" s="13">
        <v>0</v>
      </c>
      <c r="AO58" s="14" t="e">
        <f t="shared" si="1"/>
        <v>#DIV/0!</v>
      </c>
      <c r="AP58" s="24"/>
    </row>
    <row r="59" spans="1:42" hidden="1" outlineLevel="1">
      <c r="A59" s="5" t="s">
        <v>118</v>
      </c>
      <c r="B59" s="6" t="s">
        <v>19</v>
      </c>
      <c r="C59" s="6" t="s">
        <v>119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2">
        <v>0</v>
      </c>
      <c r="AL59" s="11">
        <v>0</v>
      </c>
      <c r="AM59" s="12">
        <v>0</v>
      </c>
      <c r="AN59" s="13">
        <v>0</v>
      </c>
      <c r="AO59" s="14" t="e">
        <f t="shared" si="1"/>
        <v>#DIV/0!</v>
      </c>
      <c r="AP59" s="24"/>
    </row>
    <row r="60" spans="1:42" ht="12.75" customHeight="1" collapsed="1">
      <c r="A60" s="44" t="s">
        <v>120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8">
        <v>0</v>
      </c>
      <c r="N60" s="15">
        <f>N8+N17+N19+N23+N28+N33+N36+N43+N46+N50+N53+N55</f>
        <v>1547127637.9300001</v>
      </c>
      <c r="O60" s="15">
        <f t="shared" ref="O60:AD60" si="13">O8+O17+O19+O23+O28+O33+O36+O43+O46+O50+O53+O55</f>
        <v>0</v>
      </c>
      <c r="P60" s="15">
        <f t="shared" si="13"/>
        <v>0</v>
      </c>
      <c r="Q60" s="15">
        <f t="shared" si="13"/>
        <v>0</v>
      </c>
      <c r="R60" s="15">
        <f t="shared" si="13"/>
        <v>0</v>
      </c>
      <c r="S60" s="15">
        <f t="shared" si="13"/>
        <v>0</v>
      </c>
      <c r="T60" s="15">
        <f t="shared" si="13"/>
        <v>0</v>
      </c>
      <c r="U60" s="15">
        <f t="shared" si="13"/>
        <v>0</v>
      </c>
      <c r="V60" s="15">
        <f t="shared" si="13"/>
        <v>19357108</v>
      </c>
      <c r="W60" s="15">
        <f t="shared" si="13"/>
        <v>0</v>
      </c>
      <c r="X60" s="15">
        <f t="shared" si="13"/>
        <v>0</v>
      </c>
      <c r="Y60" s="15">
        <f t="shared" si="13"/>
        <v>0</v>
      </c>
      <c r="Z60" s="15">
        <f t="shared" si="13"/>
        <v>6228.24</v>
      </c>
      <c r="AA60" s="15">
        <f t="shared" si="13"/>
        <v>6228.24</v>
      </c>
      <c r="AB60" s="15">
        <f t="shared" si="13"/>
        <v>10662180.15</v>
      </c>
      <c r="AC60" s="15">
        <f t="shared" si="13"/>
        <v>0</v>
      </c>
      <c r="AD60" s="15">
        <f t="shared" si="13"/>
        <v>0</v>
      </c>
      <c r="AE60" s="15">
        <f>AE8+AE17+AE19+AE23+AE28+AE33+AE36+AE43+AE46+AE50+AE53</f>
        <v>1358761561.74</v>
      </c>
      <c r="AF60" s="16">
        <v>0</v>
      </c>
      <c r="AG60" s="16">
        <v>0</v>
      </c>
      <c r="AH60" s="16">
        <v>482363673.92000002</v>
      </c>
      <c r="AI60" s="16">
        <v>-482363673.92000002</v>
      </c>
      <c r="AJ60" s="16">
        <v>486903912.42000002</v>
      </c>
      <c r="AK60" s="17">
        <v>0.49765790243892083</v>
      </c>
      <c r="AL60" s="16">
        <v>0</v>
      </c>
      <c r="AM60" s="17">
        <v>0.49765790243892083</v>
      </c>
      <c r="AN60" s="18">
        <v>0</v>
      </c>
      <c r="AO60" s="14">
        <f t="shared" si="1"/>
        <v>0.87824787588823183</v>
      </c>
      <c r="AP60" s="24"/>
    </row>
    <row r="61" spans="1:42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 t="s">
        <v>7</v>
      </c>
      <c r="Y61" s="2"/>
      <c r="Z61" s="2"/>
      <c r="AA61" s="2"/>
      <c r="AB61" s="2"/>
      <c r="AC61" s="2"/>
      <c r="AD61" s="2" t="s">
        <v>7</v>
      </c>
      <c r="AE61" s="2"/>
      <c r="AF61" s="2"/>
      <c r="AG61" s="2"/>
      <c r="AH61" s="2" t="s">
        <v>7</v>
      </c>
      <c r="AI61" s="2"/>
      <c r="AJ61" s="2"/>
      <c r="AK61" s="2"/>
      <c r="AL61" s="2"/>
      <c r="AM61" s="2"/>
      <c r="AN61" s="2"/>
      <c r="AO61" s="2"/>
    </row>
    <row r="62" spans="1:42" ht="15.2" customHeight="1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2"/>
    </row>
  </sheetData>
  <mergeCells count="46">
    <mergeCell ref="A4:AL4"/>
    <mergeCell ref="AE6:AE7"/>
    <mergeCell ref="N6:N7"/>
    <mergeCell ref="O6:O7"/>
    <mergeCell ref="AC6:AC7"/>
    <mergeCell ref="A6:A7"/>
    <mergeCell ref="G6:G7"/>
    <mergeCell ref="H6:H7"/>
    <mergeCell ref="AO6:AO7"/>
    <mergeCell ref="I6:I7"/>
    <mergeCell ref="J6:J7"/>
    <mergeCell ref="K6:K7"/>
    <mergeCell ref="L6:L7"/>
    <mergeCell ref="M6:M7"/>
    <mergeCell ref="AM6:AM7"/>
    <mergeCell ref="AN6:AN7"/>
    <mergeCell ref="A62:AD62"/>
    <mergeCell ref="A60:L60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</mergeCells>
  <pageMargins left="0.59055118110236227" right="0.59055118110236227" top="0.59055118110236227" bottom="0.59055118110236227" header="0.39370078740157483" footer="0.39370078740157483"/>
  <pageSetup paperSize="9" scale="68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2022-11-29T12:33:09Z</cp:lastPrinted>
  <dcterms:created xsi:type="dcterms:W3CDTF">2019-08-23T04:20:45Z</dcterms:created>
  <dcterms:modified xsi:type="dcterms:W3CDTF">2023-02-16T09:18:28Z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