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3655" windowHeight="9405"/>
  </bookViews>
  <sheets>
    <sheet name="Документ" sheetId="2" r:id="rId1"/>
  </sheets>
  <definedNames>
    <definedName name="_xlnm.Print_Titles" localSheetId="0">Документ!$4:$4</definedName>
  </definedNames>
  <calcPr calcId="124519"/>
</workbook>
</file>

<file path=xl/calcChain.xml><?xml version="1.0" encoding="utf-8"?>
<calcChain xmlns="http://schemas.openxmlformats.org/spreadsheetml/2006/main">
  <c r="T21" i="2"/>
  <c r="L22"/>
  <c r="L21"/>
  <c r="M46" l="1"/>
  <c r="M44"/>
  <c r="L44" s="1"/>
  <c r="N41"/>
  <c r="O41"/>
  <c r="P41"/>
  <c r="Q41"/>
  <c r="R41"/>
  <c r="S41"/>
  <c r="T41"/>
  <c r="M41"/>
  <c r="N37"/>
  <c r="O37"/>
  <c r="P37"/>
  <c r="Q37"/>
  <c r="R37"/>
  <c r="S37"/>
  <c r="T37"/>
  <c r="M37"/>
  <c r="L37" s="1"/>
  <c r="M34"/>
  <c r="L34" s="1"/>
  <c r="N28"/>
  <c r="O28"/>
  <c r="P28"/>
  <c r="Q28"/>
  <c r="R28"/>
  <c r="S28"/>
  <c r="T28"/>
  <c r="M28"/>
  <c r="N23"/>
  <c r="O23"/>
  <c r="P23"/>
  <c r="Q23"/>
  <c r="R23"/>
  <c r="S23"/>
  <c r="T23"/>
  <c r="L23" s="1"/>
  <c r="M23"/>
  <c r="N19"/>
  <c r="O19"/>
  <c r="P19"/>
  <c r="Q19"/>
  <c r="R19"/>
  <c r="S19"/>
  <c r="T19"/>
  <c r="M19"/>
  <c r="N15"/>
  <c r="O15"/>
  <c r="P15"/>
  <c r="Q15"/>
  <c r="R15"/>
  <c r="S15"/>
  <c r="T15"/>
  <c r="M15"/>
  <c r="N13"/>
  <c r="O13"/>
  <c r="P13"/>
  <c r="Q13"/>
  <c r="R13"/>
  <c r="S13"/>
  <c r="T13"/>
  <c r="L13" s="1"/>
  <c r="M13"/>
  <c r="N5"/>
  <c r="O5"/>
  <c r="P5"/>
  <c r="Q5"/>
  <c r="R5"/>
  <c r="S5"/>
  <c r="T5"/>
  <c r="M5"/>
  <c r="L14"/>
  <c r="L45"/>
  <c r="L43"/>
  <c r="L42"/>
  <c r="L40"/>
  <c r="L39"/>
  <c r="L38"/>
  <c r="L36"/>
  <c r="L35"/>
  <c r="L33"/>
  <c r="L32"/>
  <c r="L31"/>
  <c r="L30"/>
  <c r="L29"/>
  <c r="L27"/>
  <c r="L26"/>
  <c r="L25"/>
  <c r="L24"/>
  <c r="L20"/>
  <c r="L18"/>
  <c r="L17"/>
  <c r="L16"/>
  <c r="L12"/>
  <c r="L11"/>
  <c r="L10"/>
  <c r="L9"/>
  <c r="L8"/>
  <c r="L7"/>
  <c r="L6"/>
  <c r="L41" l="1"/>
  <c r="S51"/>
  <c r="L28"/>
  <c r="P51"/>
  <c r="O51"/>
  <c r="N51"/>
  <c r="L5"/>
  <c r="M51"/>
  <c r="Q51"/>
  <c r="R51"/>
  <c r="L15"/>
  <c r="L19"/>
  <c r="T51"/>
  <c r="L51" l="1"/>
</calcChain>
</file>

<file path=xl/sharedStrings.xml><?xml version="1.0" encoding="utf-8"?>
<sst xmlns="http://schemas.openxmlformats.org/spreadsheetml/2006/main" count="302" uniqueCount="109">
  <si>
    <t>Вед.</t>
  </si>
  <si>
    <t>Разд.</t>
  </si>
  <si>
    <t>Ц.ст.</t>
  </si>
  <si>
    <t>Расх.</t>
  </si>
  <si>
    <t/>
  </si>
  <si>
    <t xml:space="preserve">  Общегосударственные вопросы</t>
  </si>
  <si>
    <t>000</t>
  </si>
  <si>
    <t>0100</t>
  </si>
  <si>
    <t>0000000000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</si>
  <si>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</si>
  <si>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</si>
  <si>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</si>
  <si>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</si>
  <si>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</si>
  <si>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</si>
  <si>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Судебная система</t>
  </si>
  <si>
    <t>0105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</si>
  <si>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</si>
  <si>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</si>
  <si>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</si>
  <si>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</si>
  <si>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</si>
  <si>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</si>
  <si>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</si>
  <si>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</si>
  <si>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</si>
  <si>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</si>
  <si>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Национальная безопасность и правоохранительная деятельность</t>
  </si>
  <si>
    <t>0300</t>
  </si>
  <si>
    <t>0309</t>
  </si>
  <si>
    <t>0310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</si>
  <si>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</si>
  <si>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</si>
  <si>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</si>
  <si>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</si>
  <si>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</si>
  <si>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</si>
  <si>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</si>
  <si>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</si>
  <si>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</si>
  <si>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</si>
  <si>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</si>
  <si>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</si>
  <si>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</si>
  <si>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</si>
  <si>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</si>
  <si>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</si>
  <si>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</si>
  <si>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</si>
  <si>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  Другие вопросы в области жилищно-коммунального хозяйства</t>
  </si>
  <si>
    <t>0505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</si>
  <si>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</si>
  <si>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</si>
  <si>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</si>
  <si>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</si>
  <si>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</si>
  <si>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</si>
  <si>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Дополнительное образование детей</t>
  </si>
  <si>
    <t>0703</t>
  </si>
  <si>
    <t xml:space="preserve">    Молодёжная политика</t>
  </si>
  <si>
    <t>0707</t>
  </si>
  <si>
    <t xml:space="preserve">    Другие вопросы в области образования</t>
  </si>
  <si>
    <t>0709</t>
  </si>
  <si>
    <t xml:space="preserve">  Культура, кинематография</t>
  </si>
  <si>
    <t>0800</t>
  </si>
  <si>
    <t xml:space="preserve">    Культура</t>
  </si>
  <si>
    <t>0801</t>
  </si>
  <si>
    <t xml:space="preserve">    Другие вопросы в области культуры, кинематографии</t>
  </si>
  <si>
    <t>0804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</si>
  <si>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</si>
  <si>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</si>
  <si>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</si>
  <si>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</si>
  <si>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</si>
  <si>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</si>
  <si>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 xml:space="preserve">    Охрана семьи и детства</t>
  </si>
  <si>
    <t>1004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</si>
  <si>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</si>
  <si>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</si>
  <si>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</si>
  <si>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</si>
  <si>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Массовый спорт</t>
  </si>
  <si>
    <t>1102</t>
  </si>
  <si>
    <t xml:space="preserve">  Обслуживание государственного и муниципального долга</t>
  </si>
  <si>
    <t>1300</t>
  </si>
  <si>
    <t xml:space="preserve">    Обслуживание государственного внутреннего и муниципального долга</t>
  </si>
  <si>
    <t>1301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</si>
  <si>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</si>
  <si>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>1400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</si>
  <si>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</si>
  <si>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</si>
  <si>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Иные дотации</t>
  </si>
  <si>
    <t>1402</t>
  </si>
  <si>
    <t xml:space="preserve">  Вспомогательный</t>
  </si>
  <si>
    <t>9900</t>
  </si>
  <si>
    <t xml:space="preserve">    Условно  утверждённые расходы</t>
  </si>
  <si>
    <t>9999</t>
  </si>
  <si>
    <t xml:space="preserve">Всего расходов:   </t>
  </si>
  <si>
    <t>Расходы консолидированного бюджета МО "Балезинский район"</t>
  </si>
  <si>
    <t>(руб.)</t>
  </si>
  <si>
    <t>КБ</t>
  </si>
  <si>
    <t>Бюджеты поселений</t>
  </si>
  <si>
    <t>Наименование показателя</t>
  </si>
  <si>
    <t>Начальник Управления финансов</t>
  </si>
  <si>
    <t>И.П. Черепанова</t>
  </si>
  <si>
    <t>на 2021 год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</si>
  <si>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</si>
  <si>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</si>
  <si>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Бюджет муниц. район</t>
  </si>
</sst>
</file>

<file path=xl/styles.xml><?xml version="1.0" encoding="utf-8"?>
<styleSheet xmlns="http://schemas.openxmlformats.org/spreadsheetml/2006/main">
  <fonts count="17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2"/>
      <color rgb="FF000000"/>
      <name val="Arial"/>
      <family val="2"/>
      <charset val="204"/>
    </font>
    <font>
      <sz val="8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color rgb="FF000000"/>
      <name val="Arial Cyr"/>
    </font>
    <font>
      <sz val="14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3" fillId="0" borderId="1"/>
    <xf numFmtId="0" fontId="4" fillId="0" borderId="1"/>
    <xf numFmtId="0" fontId="5" fillId="0" borderId="1">
      <alignment horizontal="center" wrapText="1"/>
    </xf>
    <xf numFmtId="0" fontId="6" fillId="0" borderId="1">
      <alignment horizontal="center"/>
    </xf>
    <xf numFmtId="0" fontId="7" fillId="0" borderId="1"/>
    <xf numFmtId="0" fontId="8" fillId="0" borderId="1"/>
    <xf numFmtId="0" fontId="1" fillId="0" borderId="1">
      <alignment horizontal="right"/>
    </xf>
    <xf numFmtId="0" fontId="1" fillId="0" borderId="2">
      <alignment horizontal="center" vertical="center" wrapText="1"/>
    </xf>
    <xf numFmtId="0" fontId="9" fillId="0" borderId="2">
      <alignment vertical="top" wrapText="1"/>
    </xf>
    <xf numFmtId="1" fontId="1" fillId="0" borderId="2">
      <alignment horizontal="center" vertical="top" shrinkToFit="1"/>
    </xf>
    <xf numFmtId="4" fontId="9" fillId="2" borderId="2">
      <alignment horizontal="right" vertical="top" shrinkToFit="1"/>
    </xf>
    <xf numFmtId="4" fontId="9" fillId="3" borderId="2">
      <alignment horizontal="right" vertical="top" shrinkToFit="1"/>
    </xf>
    <xf numFmtId="0" fontId="9" fillId="0" borderId="3">
      <alignment horizontal="right"/>
    </xf>
    <xf numFmtId="4" fontId="9" fillId="2" borderId="3">
      <alignment horizontal="right" vertical="top" shrinkToFit="1"/>
    </xf>
    <xf numFmtId="4" fontId="9" fillId="3" borderId="3">
      <alignment horizontal="right" vertical="top" shrinkToFit="1"/>
    </xf>
    <xf numFmtId="0" fontId="1" fillId="0" borderId="1">
      <alignment horizontal="left" wrapText="1"/>
    </xf>
    <xf numFmtId="0" fontId="11" fillId="0" borderId="0"/>
    <xf numFmtId="0" fontId="11" fillId="0" borderId="0"/>
    <xf numFmtId="0" fontId="11" fillId="0" borderId="0"/>
    <xf numFmtId="0" fontId="8" fillId="0" borderId="1"/>
    <xf numFmtId="0" fontId="8" fillId="0" borderId="1"/>
    <xf numFmtId="0" fontId="10" fillId="4" borderId="1"/>
    <xf numFmtId="0" fontId="10" fillId="0" borderId="1"/>
    <xf numFmtId="0" fontId="5" fillId="0" borderId="1">
      <alignment horizontal="center"/>
    </xf>
    <xf numFmtId="1" fontId="1" fillId="0" borderId="2">
      <alignment horizontal="left" vertical="top" wrapText="1" indent="2"/>
    </xf>
    <xf numFmtId="4" fontId="9" fillId="0" borderId="2">
      <alignment horizontal="right" vertical="top" shrinkToFit="1"/>
    </xf>
    <xf numFmtId="4" fontId="1" fillId="0" borderId="2">
      <alignment horizontal="right" vertical="top" shrinkToFit="1"/>
    </xf>
  </cellStyleXfs>
  <cellXfs count="2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4" fillId="0" borderId="1" xfId="5" applyNumberFormat="1" applyProtection="1"/>
    <xf numFmtId="0" fontId="1" fillId="0" borderId="2" xfId="11" applyNumberFormat="1" applyProtection="1">
      <alignment horizontal="center" vertical="center" wrapText="1"/>
    </xf>
    <xf numFmtId="0" fontId="9" fillId="0" borderId="2" xfId="12" applyNumberFormat="1" applyProtection="1">
      <alignment vertical="top" wrapText="1"/>
    </xf>
    <xf numFmtId="1" fontId="1" fillId="0" borderId="2" xfId="13" applyNumberFormat="1" applyProtection="1">
      <alignment horizontal="center" vertical="top" shrinkToFit="1"/>
    </xf>
    <xf numFmtId="1" fontId="1" fillId="0" borderId="2" xfId="13" applyProtection="1">
      <alignment horizontal="center" vertical="top" shrinkToFit="1"/>
    </xf>
    <xf numFmtId="0" fontId="9" fillId="0" borderId="3" xfId="16" applyNumberFormat="1" applyProtection="1">
      <alignment horizontal="right"/>
    </xf>
    <xf numFmtId="0" fontId="1" fillId="0" borderId="5" xfId="11" applyNumberFormat="1" applyBorder="1" applyProtection="1">
      <alignment horizontal="center" vertical="center" wrapText="1"/>
    </xf>
    <xf numFmtId="2" fontId="1" fillId="0" borderId="4" xfId="2" applyNumberFormat="1" applyBorder="1" applyAlignment="1" applyProtection="1">
      <alignment wrapText="1"/>
    </xf>
    <xf numFmtId="4" fontId="1" fillId="0" borderId="2" xfId="13" applyNumberFormat="1" applyAlignment="1" applyProtection="1">
      <alignment horizontal="right" vertical="top" shrinkToFit="1"/>
    </xf>
    <xf numFmtId="4" fontId="15" fillId="0" borderId="2" xfId="14" applyNumberFormat="1" applyFont="1" applyFill="1" applyAlignment="1" applyProtection="1">
      <alignment horizontal="right" vertical="top" shrinkToFit="1"/>
    </xf>
    <xf numFmtId="4" fontId="16" fillId="3" borderId="2" xfId="15" applyNumberFormat="1" applyFont="1" applyAlignment="1" applyProtection="1">
      <alignment horizontal="right" vertical="top" shrinkToFit="1"/>
    </xf>
    <xf numFmtId="4" fontId="16" fillId="3" borderId="5" xfId="15" applyNumberFormat="1" applyFont="1" applyBorder="1" applyAlignment="1" applyProtection="1">
      <alignment horizontal="right" vertical="top" shrinkToFit="1"/>
    </xf>
    <xf numFmtId="4" fontId="1" fillId="0" borderId="6" xfId="13" applyNumberFormat="1" applyBorder="1" applyAlignment="1" applyProtection="1">
      <alignment horizontal="right" vertical="top" shrinkToFit="1"/>
    </xf>
    <xf numFmtId="4" fontId="15" fillId="0" borderId="6" xfId="14" applyNumberFormat="1" applyFont="1" applyFill="1" applyBorder="1" applyAlignment="1" applyProtection="1">
      <alignment horizontal="right" vertical="top" shrinkToFit="1"/>
    </xf>
    <xf numFmtId="4" fontId="16" fillId="0" borderId="4" xfId="17" applyNumberFormat="1" applyFont="1" applyFill="1" applyBorder="1" applyAlignment="1" applyProtection="1">
      <alignment horizontal="right" vertical="top" shrinkToFit="1"/>
    </xf>
    <xf numFmtId="4" fontId="15" fillId="0" borderId="4" xfId="2" applyNumberFormat="1" applyFont="1" applyBorder="1" applyAlignment="1" applyProtection="1">
      <alignment horizontal="right" vertical="top"/>
    </xf>
    <xf numFmtId="4" fontId="9" fillId="0" borderId="4" xfId="16" applyNumberFormat="1" applyBorder="1" applyAlignment="1" applyProtection="1">
      <alignment horizontal="right" vertical="top"/>
    </xf>
    <xf numFmtId="0" fontId="9" fillId="0" borderId="3" xfId="16" applyNumberFormat="1" applyProtection="1">
      <alignment horizontal="right"/>
    </xf>
    <xf numFmtId="0" fontId="9" fillId="0" borderId="3" xfId="16">
      <alignment horizontal="right"/>
    </xf>
    <xf numFmtId="0" fontId="1" fillId="0" borderId="1" xfId="19" applyNumberFormat="1" applyProtection="1">
      <alignment horizontal="left" wrapText="1"/>
    </xf>
    <xf numFmtId="0" fontId="1" fillId="0" borderId="1" xfId="19">
      <alignment horizontal="left" wrapText="1"/>
    </xf>
    <xf numFmtId="0" fontId="13" fillId="0" borderId="1" xfId="3" applyNumberFormat="1" applyFont="1" applyAlignment="1" applyProtection="1">
      <alignment horizontal="center"/>
    </xf>
    <xf numFmtId="0" fontId="14" fillId="0" borderId="1" xfId="3" applyNumberFormat="1" applyFont="1" applyBorder="1" applyAlignment="1" applyProtection="1">
      <alignment horizontal="right"/>
    </xf>
    <xf numFmtId="0" fontId="12" fillId="0" borderId="1" xfId="1" applyNumberFormat="1" applyFont="1" applyAlignment="1" applyProtection="1">
      <alignment horizontal="center" wrapText="1"/>
    </xf>
  </cellXfs>
  <cellStyles count="31">
    <cellStyle name="br" xfId="22"/>
    <cellStyle name="col" xfId="21"/>
    <cellStyle name="st29" xfId="6"/>
    <cellStyle name="style0" xfId="23"/>
    <cellStyle name="td" xfId="24"/>
    <cellStyle name="tr" xfId="20"/>
    <cellStyle name="xl21" xfId="25"/>
    <cellStyle name="xl22" xfId="11"/>
    <cellStyle name="xl23" xfId="2"/>
    <cellStyle name="xl24" xfId="9"/>
    <cellStyle name="xl25" xfId="26"/>
    <cellStyle name="xl26" xfId="1"/>
    <cellStyle name="xl27" xfId="16"/>
    <cellStyle name="xl28" xfId="17"/>
    <cellStyle name="xl29" xfId="18"/>
    <cellStyle name="xl30" xfId="3"/>
    <cellStyle name="xl31" xfId="27"/>
    <cellStyle name="xl32" xfId="7"/>
    <cellStyle name="xl33" xfId="4"/>
    <cellStyle name="xl34" xfId="8"/>
    <cellStyle name="xl35" xfId="5"/>
    <cellStyle name="xl36" xfId="10"/>
    <cellStyle name="xl37" xfId="19"/>
    <cellStyle name="xl38" xfId="12"/>
    <cellStyle name="xl39" xfId="28"/>
    <cellStyle name="xl40" xfId="13"/>
    <cellStyle name="xl41" xfId="14"/>
    <cellStyle name="xl42" xfId="29"/>
    <cellStyle name="xl43" xfId="30"/>
    <cellStyle name="xl44" xfId="1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0"/>
  <sheetViews>
    <sheetView showGridLines="0" tabSelected="1" zoomScaleSheetLayoutView="100" workbookViewId="0">
      <pane ySplit="4" topLeftCell="A16" activePane="bottomLeft" state="frozen"/>
      <selection pane="bottomLeft" activeCell="T22" sqref="T22"/>
    </sheetView>
  </sheetViews>
  <sheetFormatPr defaultRowHeight="15" outlineLevelRow="1"/>
  <cols>
    <col min="1" max="1" width="40" style="1" customWidth="1"/>
    <col min="2" max="2" width="7.7109375" style="1" hidden="1" customWidth="1"/>
    <col min="3" max="3" width="7.7109375" style="1" customWidth="1"/>
    <col min="4" max="4" width="10.7109375" style="1" hidden="1" customWidth="1"/>
    <col min="5" max="5" width="7.7109375" style="1" hidden="1" customWidth="1"/>
    <col min="6" max="11" width="9.140625" style="1" hidden="1"/>
    <col min="12" max="12" width="15.5703125" style="1" customWidth="1"/>
    <col min="13" max="13" width="13.42578125" style="1" customWidth="1"/>
    <col min="14" max="19" width="9.140625" style="1" hidden="1"/>
    <col min="20" max="20" width="13.5703125" style="1" customWidth="1"/>
    <col min="21" max="16384" width="9.140625" style="1"/>
  </cols>
  <sheetData>
    <row r="1" spans="1:20" ht="38.25" customHeight="1">
      <c r="A1" s="26" t="s">
        <v>98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ht="26.25" customHeight="1">
      <c r="A2" s="24" t="s">
        <v>105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3"/>
    </row>
    <row r="3" spans="1:20" ht="21" customHeight="1">
      <c r="A3" s="25" t="s">
        <v>99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42.75" customHeight="1">
      <c r="A4" s="4" t="s">
        <v>102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4</v>
      </c>
      <c r="H4" s="4" t="s">
        <v>4</v>
      </c>
      <c r="I4" s="4" t="s">
        <v>4</v>
      </c>
      <c r="J4" s="4" t="s">
        <v>4</v>
      </c>
      <c r="K4" s="4" t="s">
        <v>4</v>
      </c>
      <c r="L4" s="4" t="s">
        <v>100</v>
      </c>
      <c r="M4" s="4" t="s">
        <v>108</v>
      </c>
      <c r="N4" s="4" t="s">
        <v>4</v>
      </c>
      <c r="O4" s="4" t="s">
        <v>4</v>
      </c>
      <c r="P4" s="4" t="s">
        <v>4</v>
      </c>
      <c r="Q4" s="4" t="s">
        <v>4</v>
      </c>
      <c r="R4" s="4" t="s">
        <v>4</v>
      </c>
      <c r="S4" s="9" t="s">
        <v>4</v>
      </c>
      <c r="T4" s="10" t="s">
        <v>101</v>
      </c>
    </row>
    <row r="5" spans="1:20">
      <c r="A5" s="5" t="s">
        <v>5</v>
      </c>
      <c r="B5" s="6" t="s">
        <v>6</v>
      </c>
      <c r="C5" s="6" t="s">
        <v>7</v>
      </c>
      <c r="D5" s="6" t="s">
        <v>8</v>
      </c>
      <c r="E5" s="6" t="s">
        <v>6</v>
      </c>
      <c r="F5" s="6" t="s">
        <v>6</v>
      </c>
      <c r="G5" s="7"/>
      <c r="H5" s="7"/>
      <c r="I5" s="7"/>
      <c r="J5" s="7"/>
      <c r="K5" s="7"/>
      <c r="L5" s="11">
        <f t="shared" ref="L5:L12" si="0">M5+T5</f>
        <v>72435750</v>
      </c>
      <c r="M5" s="12">
        <f>M6+M7+M8+M9+M10+M11+M12</f>
        <v>42419979</v>
      </c>
      <c r="N5" s="12">
        <f t="shared" ref="N5:T5" si="1">N6+N7+N8+N9+N10+N11+N12</f>
        <v>16027700</v>
      </c>
      <c r="O5" s="12">
        <f t="shared" si="1"/>
        <v>0</v>
      </c>
      <c r="P5" s="12">
        <f t="shared" si="1"/>
        <v>16027700</v>
      </c>
      <c r="Q5" s="12">
        <f t="shared" si="1"/>
        <v>0</v>
      </c>
      <c r="R5" s="12">
        <f t="shared" si="1"/>
        <v>16027700</v>
      </c>
      <c r="S5" s="12">
        <f t="shared" si="1"/>
        <v>0</v>
      </c>
      <c r="T5" s="12">
        <f t="shared" si="1"/>
        <v>30015771</v>
      </c>
    </row>
    <row r="6" spans="1:20" ht="51" outlineLevel="1">
      <c r="A6" s="5" t="s">
        <v>9</v>
      </c>
      <c r="B6" s="6" t="s">
        <v>6</v>
      </c>
      <c r="C6" s="6" t="s">
        <v>10</v>
      </c>
      <c r="D6" s="6" t="s">
        <v>8</v>
      </c>
      <c r="E6" s="6" t="s">
        <v>6</v>
      </c>
      <c r="F6" s="6" t="s">
        <v>6</v>
      </c>
      <c r="G6" s="7"/>
      <c r="H6" s="7"/>
      <c r="I6" s="7"/>
      <c r="J6" s="7"/>
      <c r="K6" s="7"/>
      <c r="L6" s="11">
        <f t="shared" si="0"/>
        <v>11776647</v>
      </c>
      <c r="M6" s="12">
        <v>2248000</v>
      </c>
      <c r="N6" s="13"/>
      <c r="O6" s="13"/>
      <c r="P6" s="13"/>
      <c r="Q6" s="13"/>
      <c r="R6" s="13"/>
      <c r="S6" s="14"/>
      <c r="T6" s="18">
        <v>9528647</v>
      </c>
    </row>
    <row r="7" spans="1:20" ht="63.75" outlineLevel="1">
      <c r="A7" s="5" t="s">
        <v>11</v>
      </c>
      <c r="B7" s="6" t="s">
        <v>6</v>
      </c>
      <c r="C7" s="6" t="s">
        <v>12</v>
      </c>
      <c r="D7" s="6" t="s">
        <v>8</v>
      </c>
      <c r="E7" s="6" t="s">
        <v>6</v>
      </c>
      <c r="F7" s="6" t="s">
        <v>6</v>
      </c>
      <c r="G7" s="7"/>
      <c r="H7" s="7"/>
      <c r="I7" s="7"/>
      <c r="J7" s="7"/>
      <c r="K7" s="7"/>
      <c r="L7" s="11">
        <f t="shared" si="0"/>
        <v>1494600</v>
      </c>
      <c r="M7" s="12">
        <v>1494600</v>
      </c>
      <c r="N7" s="13"/>
      <c r="O7" s="13"/>
      <c r="P7" s="13"/>
      <c r="Q7" s="13"/>
      <c r="R7" s="13"/>
      <c r="S7" s="14"/>
      <c r="T7" s="18"/>
    </row>
    <row r="8" spans="1:20" ht="76.5" outlineLevel="1">
      <c r="A8" s="5" t="s">
        <v>13</v>
      </c>
      <c r="B8" s="6" t="s">
        <v>6</v>
      </c>
      <c r="C8" s="6" t="s">
        <v>14</v>
      </c>
      <c r="D8" s="6" t="s">
        <v>8</v>
      </c>
      <c r="E8" s="6" t="s">
        <v>6</v>
      </c>
      <c r="F8" s="6" t="s">
        <v>6</v>
      </c>
      <c r="G8" s="7"/>
      <c r="H8" s="7"/>
      <c r="I8" s="7"/>
      <c r="J8" s="7"/>
      <c r="K8" s="7"/>
      <c r="L8" s="11">
        <f t="shared" si="0"/>
        <v>49317603</v>
      </c>
      <c r="M8" s="12">
        <v>28891479</v>
      </c>
      <c r="N8" s="13"/>
      <c r="O8" s="13"/>
      <c r="P8" s="13"/>
      <c r="Q8" s="13"/>
      <c r="R8" s="13"/>
      <c r="S8" s="14"/>
      <c r="T8" s="18">
        <v>20426124</v>
      </c>
    </row>
    <row r="9" spans="1:20" outlineLevel="1">
      <c r="A9" s="5" t="s">
        <v>15</v>
      </c>
      <c r="B9" s="6" t="s">
        <v>6</v>
      </c>
      <c r="C9" s="6" t="s">
        <v>16</v>
      </c>
      <c r="D9" s="6" t="s">
        <v>8</v>
      </c>
      <c r="E9" s="6" t="s">
        <v>6</v>
      </c>
      <c r="F9" s="6" t="s">
        <v>6</v>
      </c>
      <c r="G9" s="7"/>
      <c r="H9" s="7"/>
      <c r="I9" s="7"/>
      <c r="J9" s="7"/>
      <c r="K9" s="7"/>
      <c r="L9" s="11">
        <f t="shared" si="0"/>
        <v>18200</v>
      </c>
      <c r="M9" s="12">
        <v>18200</v>
      </c>
      <c r="N9" s="13">
        <v>19000</v>
      </c>
      <c r="O9" s="13">
        <v>0</v>
      </c>
      <c r="P9" s="13">
        <v>19000</v>
      </c>
      <c r="Q9" s="13">
        <v>0</v>
      </c>
      <c r="R9" s="13">
        <v>19000</v>
      </c>
      <c r="S9" s="14">
        <v>0</v>
      </c>
      <c r="T9" s="18"/>
    </row>
    <row r="10" spans="1:20" ht="51" outlineLevel="1">
      <c r="A10" s="5" t="s">
        <v>17</v>
      </c>
      <c r="B10" s="6" t="s">
        <v>6</v>
      </c>
      <c r="C10" s="6" t="s">
        <v>18</v>
      </c>
      <c r="D10" s="6" t="s">
        <v>8</v>
      </c>
      <c r="E10" s="6" t="s">
        <v>6</v>
      </c>
      <c r="F10" s="6" t="s">
        <v>6</v>
      </c>
      <c r="G10" s="7"/>
      <c r="H10" s="7"/>
      <c r="I10" s="7"/>
      <c r="J10" s="7"/>
      <c r="K10" s="7"/>
      <c r="L10" s="11">
        <f t="shared" si="0"/>
        <v>6459300</v>
      </c>
      <c r="M10" s="12">
        <v>6459300</v>
      </c>
      <c r="N10" s="13">
        <v>7996900</v>
      </c>
      <c r="O10" s="13">
        <v>0</v>
      </c>
      <c r="P10" s="13">
        <v>7996900</v>
      </c>
      <c r="Q10" s="13">
        <v>0</v>
      </c>
      <c r="R10" s="13">
        <v>7996900</v>
      </c>
      <c r="S10" s="14">
        <v>0</v>
      </c>
      <c r="T10" s="18"/>
    </row>
    <row r="11" spans="1:20" outlineLevel="1">
      <c r="A11" s="5" t="s">
        <v>19</v>
      </c>
      <c r="B11" s="6" t="s">
        <v>6</v>
      </c>
      <c r="C11" s="6" t="s">
        <v>20</v>
      </c>
      <c r="D11" s="6" t="s">
        <v>8</v>
      </c>
      <c r="E11" s="6" t="s">
        <v>6</v>
      </c>
      <c r="F11" s="6" t="s">
        <v>6</v>
      </c>
      <c r="G11" s="7"/>
      <c r="H11" s="7"/>
      <c r="I11" s="7"/>
      <c r="J11" s="7"/>
      <c r="K11" s="7"/>
      <c r="L11" s="11">
        <f t="shared" si="0"/>
        <v>35000</v>
      </c>
      <c r="M11" s="12">
        <v>35000</v>
      </c>
      <c r="N11" s="13">
        <v>60000</v>
      </c>
      <c r="O11" s="13">
        <v>0</v>
      </c>
      <c r="P11" s="13">
        <v>60000</v>
      </c>
      <c r="Q11" s="13">
        <v>0</v>
      </c>
      <c r="R11" s="13">
        <v>60000</v>
      </c>
      <c r="S11" s="14">
        <v>0</v>
      </c>
      <c r="T11" s="18"/>
    </row>
    <row r="12" spans="1:20" ht="25.5" outlineLevel="1">
      <c r="A12" s="5" t="s">
        <v>21</v>
      </c>
      <c r="B12" s="6" t="s">
        <v>6</v>
      </c>
      <c r="C12" s="6" t="s">
        <v>22</v>
      </c>
      <c r="D12" s="6" t="s">
        <v>8</v>
      </c>
      <c r="E12" s="6" t="s">
        <v>6</v>
      </c>
      <c r="F12" s="6" t="s">
        <v>6</v>
      </c>
      <c r="G12" s="7"/>
      <c r="H12" s="7"/>
      <c r="I12" s="7"/>
      <c r="J12" s="7"/>
      <c r="K12" s="7"/>
      <c r="L12" s="11">
        <f t="shared" si="0"/>
        <v>3334400</v>
      </c>
      <c r="M12" s="12">
        <v>3273400</v>
      </c>
      <c r="N12" s="13">
        <v>7951800</v>
      </c>
      <c r="O12" s="13">
        <v>0</v>
      </c>
      <c r="P12" s="13">
        <v>7951800</v>
      </c>
      <c r="Q12" s="13">
        <v>0</v>
      </c>
      <c r="R12" s="13">
        <v>7951800</v>
      </c>
      <c r="S12" s="14">
        <v>0</v>
      </c>
      <c r="T12" s="18">
        <v>61000</v>
      </c>
    </row>
    <row r="13" spans="1:20">
      <c r="A13" s="5" t="s">
        <v>23</v>
      </c>
      <c r="B13" s="6" t="s">
        <v>6</v>
      </c>
      <c r="C13" s="6" t="s">
        <v>24</v>
      </c>
      <c r="D13" s="6" t="s">
        <v>8</v>
      </c>
      <c r="E13" s="6" t="s">
        <v>6</v>
      </c>
      <c r="F13" s="6" t="s">
        <v>6</v>
      </c>
      <c r="G13" s="7"/>
      <c r="H13" s="7"/>
      <c r="I13" s="7"/>
      <c r="J13" s="7"/>
      <c r="K13" s="7"/>
      <c r="L13" s="11">
        <f>T13</f>
        <v>2711900</v>
      </c>
      <c r="M13" s="12">
        <f>M14</f>
        <v>0</v>
      </c>
      <c r="N13" s="12">
        <f t="shared" ref="N13:T13" si="2">N14</f>
        <v>0</v>
      </c>
      <c r="O13" s="12">
        <f t="shared" si="2"/>
        <v>0</v>
      </c>
      <c r="P13" s="12">
        <f t="shared" si="2"/>
        <v>0</v>
      </c>
      <c r="Q13" s="12">
        <f t="shared" si="2"/>
        <v>0</v>
      </c>
      <c r="R13" s="12">
        <f t="shared" si="2"/>
        <v>0</v>
      </c>
      <c r="S13" s="12">
        <f t="shared" si="2"/>
        <v>0</v>
      </c>
      <c r="T13" s="12">
        <f t="shared" si="2"/>
        <v>2711900</v>
      </c>
    </row>
    <row r="14" spans="1:20" ht="25.5" outlineLevel="1">
      <c r="A14" s="5" t="s">
        <v>25</v>
      </c>
      <c r="B14" s="6" t="s">
        <v>6</v>
      </c>
      <c r="C14" s="6" t="s">
        <v>26</v>
      </c>
      <c r="D14" s="6" t="s">
        <v>8</v>
      </c>
      <c r="E14" s="6" t="s">
        <v>6</v>
      </c>
      <c r="F14" s="6" t="s">
        <v>6</v>
      </c>
      <c r="G14" s="7"/>
      <c r="H14" s="7"/>
      <c r="I14" s="7"/>
      <c r="J14" s="7"/>
      <c r="K14" s="7"/>
      <c r="L14" s="11">
        <f>T14</f>
        <v>2711900</v>
      </c>
      <c r="M14" s="12"/>
      <c r="N14" s="13"/>
      <c r="O14" s="13"/>
      <c r="P14" s="13"/>
      <c r="Q14" s="13"/>
      <c r="R14" s="13"/>
      <c r="S14" s="14"/>
      <c r="T14" s="18">
        <v>2711900</v>
      </c>
    </row>
    <row r="15" spans="1:20" ht="25.5">
      <c r="A15" s="5" t="s">
        <v>27</v>
      </c>
      <c r="B15" s="6" t="s">
        <v>6</v>
      </c>
      <c r="C15" s="6" t="s">
        <v>28</v>
      </c>
      <c r="D15" s="6" t="s">
        <v>8</v>
      </c>
      <c r="E15" s="6" t="s">
        <v>6</v>
      </c>
      <c r="F15" s="6" t="s">
        <v>6</v>
      </c>
      <c r="G15" s="7"/>
      <c r="H15" s="7"/>
      <c r="I15" s="7"/>
      <c r="J15" s="7"/>
      <c r="K15" s="7"/>
      <c r="L15" s="11">
        <f>M15+T15</f>
        <v>3045600</v>
      </c>
      <c r="M15" s="12">
        <f>M16+M17+M18</f>
        <v>2409000</v>
      </c>
      <c r="N15" s="12">
        <f t="shared" ref="N15:T15" si="3">N16+N17+N18</f>
        <v>20000</v>
      </c>
      <c r="O15" s="12">
        <f t="shared" si="3"/>
        <v>0</v>
      </c>
      <c r="P15" s="12">
        <f t="shared" si="3"/>
        <v>20000</v>
      </c>
      <c r="Q15" s="12">
        <f t="shared" si="3"/>
        <v>0</v>
      </c>
      <c r="R15" s="12">
        <f t="shared" si="3"/>
        <v>20000</v>
      </c>
      <c r="S15" s="12">
        <f t="shared" si="3"/>
        <v>0</v>
      </c>
      <c r="T15" s="12">
        <f t="shared" si="3"/>
        <v>636600</v>
      </c>
    </row>
    <row r="16" spans="1:20" outlineLevel="1">
      <c r="A16" s="5" t="s">
        <v>106</v>
      </c>
      <c r="B16" s="6" t="s">
        <v>6</v>
      </c>
      <c r="C16" s="6" t="s">
        <v>29</v>
      </c>
      <c r="D16" s="6" t="s">
        <v>8</v>
      </c>
      <c r="E16" s="6" t="s">
        <v>6</v>
      </c>
      <c r="F16" s="6" t="s">
        <v>6</v>
      </c>
      <c r="G16" s="7"/>
      <c r="H16" s="7"/>
      <c r="I16" s="7"/>
      <c r="J16" s="7"/>
      <c r="K16" s="7"/>
      <c r="L16" s="11">
        <f>M16+T16</f>
        <v>100000</v>
      </c>
      <c r="M16" s="12">
        <v>100000</v>
      </c>
      <c r="N16" s="13"/>
      <c r="O16" s="13"/>
      <c r="P16" s="13"/>
      <c r="Q16" s="13"/>
      <c r="R16" s="13"/>
      <c r="S16" s="14"/>
      <c r="T16" s="18"/>
    </row>
    <row r="17" spans="1:20" ht="51" outlineLevel="1">
      <c r="A17" s="5" t="s">
        <v>107</v>
      </c>
      <c r="B17" s="6" t="s">
        <v>6</v>
      </c>
      <c r="C17" s="6" t="s">
        <v>30</v>
      </c>
      <c r="D17" s="6" t="s">
        <v>8</v>
      </c>
      <c r="E17" s="6" t="s">
        <v>6</v>
      </c>
      <c r="F17" s="6" t="s">
        <v>6</v>
      </c>
      <c r="G17" s="7"/>
      <c r="H17" s="7"/>
      <c r="I17" s="7"/>
      <c r="J17" s="7"/>
      <c r="K17" s="7"/>
      <c r="L17" s="11">
        <f>M17+T17</f>
        <v>2945600</v>
      </c>
      <c r="M17" s="12">
        <v>2309000</v>
      </c>
      <c r="N17" s="13"/>
      <c r="O17" s="13"/>
      <c r="P17" s="13"/>
      <c r="Q17" s="13"/>
      <c r="R17" s="13"/>
      <c r="S17" s="14"/>
      <c r="T17" s="18">
        <v>636600</v>
      </c>
    </row>
    <row r="18" spans="1:20" ht="38.25" hidden="1" outlineLevel="1">
      <c r="A18" s="5" t="s">
        <v>31</v>
      </c>
      <c r="B18" s="6" t="s">
        <v>6</v>
      </c>
      <c r="C18" s="6" t="s">
        <v>32</v>
      </c>
      <c r="D18" s="6" t="s">
        <v>8</v>
      </c>
      <c r="E18" s="6" t="s">
        <v>6</v>
      </c>
      <c r="F18" s="6" t="s">
        <v>6</v>
      </c>
      <c r="G18" s="7"/>
      <c r="H18" s="7"/>
      <c r="I18" s="7"/>
      <c r="J18" s="7"/>
      <c r="K18" s="7"/>
      <c r="L18" s="11">
        <f>M18+T18</f>
        <v>0</v>
      </c>
      <c r="M18" s="12">
        <v>0</v>
      </c>
      <c r="N18" s="13">
        <v>20000</v>
      </c>
      <c r="O18" s="13">
        <v>0</v>
      </c>
      <c r="P18" s="13">
        <v>20000</v>
      </c>
      <c r="Q18" s="13">
        <v>0</v>
      </c>
      <c r="R18" s="13">
        <v>20000</v>
      </c>
      <c r="S18" s="14">
        <v>0</v>
      </c>
      <c r="T18" s="18"/>
    </row>
    <row r="19" spans="1:20" collapsed="1">
      <c r="A19" s="5" t="s">
        <v>33</v>
      </c>
      <c r="B19" s="6" t="s">
        <v>6</v>
      </c>
      <c r="C19" s="6" t="s">
        <v>34</v>
      </c>
      <c r="D19" s="6" t="s">
        <v>8</v>
      </c>
      <c r="E19" s="6" t="s">
        <v>6</v>
      </c>
      <c r="F19" s="6" t="s">
        <v>6</v>
      </c>
      <c r="G19" s="7"/>
      <c r="H19" s="7"/>
      <c r="I19" s="7"/>
      <c r="J19" s="7"/>
      <c r="K19" s="7"/>
      <c r="L19" s="11">
        <f>L20+L21+L22</f>
        <v>153584300</v>
      </c>
      <c r="M19" s="12">
        <f>M20+M21+M22</f>
        <v>153525800</v>
      </c>
      <c r="N19" s="12">
        <f t="shared" ref="N19:T19" si="4">N20+N21+N22</f>
        <v>0</v>
      </c>
      <c r="O19" s="12">
        <f t="shared" si="4"/>
        <v>0</v>
      </c>
      <c r="P19" s="12">
        <f t="shared" si="4"/>
        <v>0</v>
      </c>
      <c r="Q19" s="12">
        <f t="shared" si="4"/>
        <v>0</v>
      </c>
      <c r="R19" s="12">
        <f t="shared" si="4"/>
        <v>0</v>
      </c>
      <c r="S19" s="12">
        <f t="shared" si="4"/>
        <v>0</v>
      </c>
      <c r="T19" s="12">
        <f t="shared" si="4"/>
        <v>8311500</v>
      </c>
    </row>
    <row r="20" spans="1:20" outlineLevel="1">
      <c r="A20" s="5" t="s">
        <v>35</v>
      </c>
      <c r="B20" s="6" t="s">
        <v>6</v>
      </c>
      <c r="C20" s="6" t="s">
        <v>36</v>
      </c>
      <c r="D20" s="6" t="s">
        <v>8</v>
      </c>
      <c r="E20" s="6" t="s">
        <v>6</v>
      </c>
      <c r="F20" s="6" t="s">
        <v>6</v>
      </c>
      <c r="G20" s="7"/>
      <c r="H20" s="7"/>
      <c r="I20" s="7"/>
      <c r="J20" s="7"/>
      <c r="K20" s="7"/>
      <c r="L20" s="11">
        <f>M20+T20</f>
        <v>1000</v>
      </c>
      <c r="M20" s="12"/>
      <c r="N20" s="13"/>
      <c r="O20" s="13"/>
      <c r="P20" s="13"/>
      <c r="Q20" s="13"/>
      <c r="R20" s="13"/>
      <c r="S20" s="14"/>
      <c r="T20" s="18">
        <v>1000</v>
      </c>
    </row>
    <row r="21" spans="1:20" ht="25.5" outlineLevel="1">
      <c r="A21" s="5" t="s">
        <v>37</v>
      </c>
      <c r="B21" s="6" t="s">
        <v>6</v>
      </c>
      <c r="C21" s="6" t="s">
        <v>38</v>
      </c>
      <c r="D21" s="6" t="s">
        <v>8</v>
      </c>
      <c r="E21" s="6" t="s">
        <v>6</v>
      </c>
      <c r="F21" s="6" t="s">
        <v>6</v>
      </c>
      <c r="G21" s="7"/>
      <c r="H21" s="7"/>
      <c r="I21" s="7"/>
      <c r="J21" s="7"/>
      <c r="K21" s="7"/>
      <c r="L21" s="11">
        <f>M21</f>
        <v>152945800</v>
      </c>
      <c r="M21" s="12">
        <v>152945800</v>
      </c>
      <c r="N21" s="13"/>
      <c r="O21" s="13"/>
      <c r="P21" s="13"/>
      <c r="Q21" s="13"/>
      <c r="R21" s="13"/>
      <c r="S21" s="14"/>
      <c r="T21" s="18">
        <f>11855000-4132000</f>
        <v>7723000</v>
      </c>
    </row>
    <row r="22" spans="1:20" ht="25.5" outlineLevel="1">
      <c r="A22" s="5" t="s">
        <v>39</v>
      </c>
      <c r="B22" s="6" t="s">
        <v>6</v>
      </c>
      <c r="C22" s="6" t="s">
        <v>40</v>
      </c>
      <c r="D22" s="6" t="s">
        <v>8</v>
      </c>
      <c r="E22" s="6" t="s">
        <v>6</v>
      </c>
      <c r="F22" s="6" t="s">
        <v>6</v>
      </c>
      <c r="G22" s="7"/>
      <c r="H22" s="7"/>
      <c r="I22" s="7"/>
      <c r="J22" s="7"/>
      <c r="K22" s="7"/>
      <c r="L22" s="11">
        <f>M22+T22-530000</f>
        <v>637500</v>
      </c>
      <c r="M22" s="12">
        <v>580000</v>
      </c>
      <c r="N22" s="13"/>
      <c r="O22" s="13"/>
      <c r="P22" s="13"/>
      <c r="Q22" s="13"/>
      <c r="R22" s="13"/>
      <c r="S22" s="14"/>
      <c r="T22" s="18">
        <v>587500</v>
      </c>
    </row>
    <row r="23" spans="1:20">
      <c r="A23" s="5" t="s">
        <v>41</v>
      </c>
      <c r="B23" s="6" t="s">
        <v>6</v>
      </c>
      <c r="C23" s="6" t="s">
        <v>42</v>
      </c>
      <c r="D23" s="6" t="s">
        <v>8</v>
      </c>
      <c r="E23" s="6" t="s">
        <v>6</v>
      </c>
      <c r="F23" s="6" t="s">
        <v>6</v>
      </c>
      <c r="G23" s="7"/>
      <c r="H23" s="7"/>
      <c r="I23" s="7"/>
      <c r="J23" s="7"/>
      <c r="K23" s="7"/>
      <c r="L23" s="11">
        <f t="shared" ref="L23:L27" si="5">M23+T23</f>
        <v>170664855.47</v>
      </c>
      <c r="M23" s="12">
        <f>M24+M25+M26+M27</f>
        <v>157543526.47</v>
      </c>
      <c r="N23" s="12">
        <f t="shared" ref="N23:T23" si="6">N24+N25+N26+N27</f>
        <v>0</v>
      </c>
      <c r="O23" s="12">
        <f t="shared" si="6"/>
        <v>0</v>
      </c>
      <c r="P23" s="12">
        <f t="shared" si="6"/>
        <v>0</v>
      </c>
      <c r="Q23" s="12">
        <f t="shared" si="6"/>
        <v>0</v>
      </c>
      <c r="R23" s="12">
        <f t="shared" si="6"/>
        <v>0</v>
      </c>
      <c r="S23" s="12">
        <f t="shared" si="6"/>
        <v>0</v>
      </c>
      <c r="T23" s="12">
        <f t="shared" si="6"/>
        <v>13121329</v>
      </c>
    </row>
    <row r="24" spans="1:20" outlineLevel="1">
      <c r="A24" s="5" t="s">
        <v>43</v>
      </c>
      <c r="B24" s="6" t="s">
        <v>6</v>
      </c>
      <c r="C24" s="6" t="s">
        <v>44</v>
      </c>
      <c r="D24" s="6" t="s">
        <v>8</v>
      </c>
      <c r="E24" s="6" t="s">
        <v>6</v>
      </c>
      <c r="F24" s="6" t="s">
        <v>6</v>
      </c>
      <c r="G24" s="7"/>
      <c r="H24" s="7"/>
      <c r="I24" s="7"/>
      <c r="J24" s="7"/>
      <c r="K24" s="7"/>
      <c r="L24" s="11">
        <f t="shared" si="5"/>
        <v>84177990.980000004</v>
      </c>
      <c r="M24" s="12">
        <v>83456526.980000004</v>
      </c>
      <c r="N24" s="13"/>
      <c r="O24" s="13"/>
      <c r="P24" s="13"/>
      <c r="Q24" s="13"/>
      <c r="R24" s="13"/>
      <c r="S24" s="14"/>
      <c r="T24" s="18">
        <v>721464</v>
      </c>
    </row>
    <row r="25" spans="1:20" outlineLevel="1">
      <c r="A25" s="5" t="s">
        <v>45</v>
      </c>
      <c r="B25" s="6" t="s">
        <v>6</v>
      </c>
      <c r="C25" s="6" t="s">
        <v>46</v>
      </c>
      <c r="D25" s="6" t="s">
        <v>8</v>
      </c>
      <c r="E25" s="6" t="s">
        <v>6</v>
      </c>
      <c r="F25" s="6" t="s">
        <v>6</v>
      </c>
      <c r="G25" s="7"/>
      <c r="H25" s="7"/>
      <c r="I25" s="7"/>
      <c r="J25" s="7"/>
      <c r="K25" s="7"/>
      <c r="L25" s="11">
        <f t="shared" si="5"/>
        <v>73313199.489999995</v>
      </c>
      <c r="M25" s="12">
        <v>73313199.489999995</v>
      </c>
      <c r="N25" s="13"/>
      <c r="O25" s="13"/>
      <c r="P25" s="13"/>
      <c r="Q25" s="13"/>
      <c r="R25" s="13"/>
      <c r="S25" s="14"/>
      <c r="T25" s="18"/>
    </row>
    <row r="26" spans="1:20" outlineLevel="1">
      <c r="A26" s="5" t="s">
        <v>47</v>
      </c>
      <c r="B26" s="6" t="s">
        <v>6</v>
      </c>
      <c r="C26" s="6" t="s">
        <v>48</v>
      </c>
      <c r="D26" s="6" t="s">
        <v>8</v>
      </c>
      <c r="E26" s="6" t="s">
        <v>6</v>
      </c>
      <c r="F26" s="6" t="s">
        <v>6</v>
      </c>
      <c r="G26" s="7"/>
      <c r="H26" s="7"/>
      <c r="I26" s="7"/>
      <c r="J26" s="7"/>
      <c r="K26" s="7"/>
      <c r="L26" s="11">
        <f t="shared" si="5"/>
        <v>13094865</v>
      </c>
      <c r="M26" s="12">
        <v>695000</v>
      </c>
      <c r="N26" s="13"/>
      <c r="O26" s="13"/>
      <c r="P26" s="13"/>
      <c r="Q26" s="13"/>
      <c r="R26" s="13"/>
      <c r="S26" s="14"/>
      <c r="T26" s="18">
        <v>12399865</v>
      </c>
    </row>
    <row r="27" spans="1:20" ht="25.5" outlineLevel="1">
      <c r="A27" s="5" t="s">
        <v>49</v>
      </c>
      <c r="B27" s="6" t="s">
        <v>6</v>
      </c>
      <c r="C27" s="6" t="s">
        <v>50</v>
      </c>
      <c r="D27" s="6" t="s">
        <v>8</v>
      </c>
      <c r="E27" s="6" t="s">
        <v>6</v>
      </c>
      <c r="F27" s="6" t="s">
        <v>6</v>
      </c>
      <c r="G27" s="7"/>
      <c r="H27" s="7"/>
      <c r="I27" s="7"/>
      <c r="J27" s="7"/>
      <c r="K27" s="7"/>
      <c r="L27" s="11">
        <f t="shared" si="5"/>
        <v>78800</v>
      </c>
      <c r="M27" s="12">
        <v>78800</v>
      </c>
      <c r="N27" s="13"/>
      <c r="O27" s="13"/>
      <c r="P27" s="13"/>
      <c r="Q27" s="13"/>
      <c r="R27" s="13"/>
      <c r="S27" s="14"/>
      <c r="T27" s="18"/>
    </row>
    <row r="28" spans="1:20">
      <c r="A28" s="5" t="s">
        <v>51</v>
      </c>
      <c r="B28" s="6" t="s">
        <v>6</v>
      </c>
      <c r="C28" s="6" t="s">
        <v>52</v>
      </c>
      <c r="D28" s="6" t="s">
        <v>8</v>
      </c>
      <c r="E28" s="6" t="s">
        <v>6</v>
      </c>
      <c r="F28" s="6" t="s">
        <v>6</v>
      </c>
      <c r="G28" s="7"/>
      <c r="H28" s="7"/>
      <c r="I28" s="7"/>
      <c r="J28" s="7"/>
      <c r="K28" s="7"/>
      <c r="L28" s="11">
        <f>L29+L30+L31+L32+L33</f>
        <v>579947754.52999997</v>
      </c>
      <c r="M28" s="12">
        <f>M29+M30+M31+M32+M33</f>
        <v>579947754.52999997</v>
      </c>
      <c r="N28" s="12">
        <f t="shared" ref="N28:T28" si="7">N29+N30+N31+N32+N33</f>
        <v>586606100</v>
      </c>
      <c r="O28" s="12">
        <f t="shared" si="7"/>
        <v>0</v>
      </c>
      <c r="P28" s="12">
        <f t="shared" si="7"/>
        <v>586606100</v>
      </c>
      <c r="Q28" s="12">
        <f t="shared" si="7"/>
        <v>0</v>
      </c>
      <c r="R28" s="12">
        <f t="shared" si="7"/>
        <v>586606100</v>
      </c>
      <c r="S28" s="12">
        <f t="shared" si="7"/>
        <v>0</v>
      </c>
      <c r="T28" s="12">
        <f t="shared" si="7"/>
        <v>2387700</v>
      </c>
    </row>
    <row r="29" spans="1:20" outlineLevel="1">
      <c r="A29" s="5" t="s">
        <v>53</v>
      </c>
      <c r="B29" s="6" t="s">
        <v>6</v>
      </c>
      <c r="C29" s="6" t="s">
        <v>54</v>
      </c>
      <c r="D29" s="6" t="s">
        <v>8</v>
      </c>
      <c r="E29" s="6" t="s">
        <v>6</v>
      </c>
      <c r="F29" s="6" t="s">
        <v>6</v>
      </c>
      <c r="G29" s="7"/>
      <c r="H29" s="7"/>
      <c r="I29" s="7"/>
      <c r="J29" s="7"/>
      <c r="K29" s="7"/>
      <c r="L29" s="11">
        <f>M29+T29</f>
        <v>199218148.53</v>
      </c>
      <c r="M29" s="12">
        <v>199218148.53</v>
      </c>
      <c r="N29" s="13">
        <v>140659181</v>
      </c>
      <c r="O29" s="13">
        <v>0</v>
      </c>
      <c r="P29" s="13">
        <v>140659181</v>
      </c>
      <c r="Q29" s="13">
        <v>0</v>
      </c>
      <c r="R29" s="13">
        <v>140659181</v>
      </c>
      <c r="S29" s="14">
        <v>0</v>
      </c>
      <c r="T29" s="18"/>
    </row>
    <row r="30" spans="1:20" outlineLevel="1">
      <c r="A30" s="5" t="s">
        <v>55</v>
      </c>
      <c r="B30" s="6" t="s">
        <v>6</v>
      </c>
      <c r="C30" s="6" t="s">
        <v>56</v>
      </c>
      <c r="D30" s="6" t="s">
        <v>8</v>
      </c>
      <c r="E30" s="6" t="s">
        <v>6</v>
      </c>
      <c r="F30" s="6" t="s">
        <v>6</v>
      </c>
      <c r="G30" s="7"/>
      <c r="H30" s="7"/>
      <c r="I30" s="7"/>
      <c r="J30" s="7"/>
      <c r="K30" s="7"/>
      <c r="L30" s="11">
        <f>M30+T30</f>
        <v>324560844</v>
      </c>
      <c r="M30" s="12">
        <v>324560844</v>
      </c>
      <c r="N30" s="13">
        <v>381802137</v>
      </c>
      <c r="O30" s="13">
        <v>0</v>
      </c>
      <c r="P30" s="13">
        <v>381802137</v>
      </c>
      <c r="Q30" s="13">
        <v>0</v>
      </c>
      <c r="R30" s="13">
        <v>381802137</v>
      </c>
      <c r="S30" s="14">
        <v>0</v>
      </c>
      <c r="T30" s="18"/>
    </row>
    <row r="31" spans="1:20" outlineLevel="1">
      <c r="A31" s="5" t="s">
        <v>57</v>
      </c>
      <c r="B31" s="6" t="s">
        <v>6</v>
      </c>
      <c r="C31" s="6" t="s">
        <v>58</v>
      </c>
      <c r="D31" s="6" t="s">
        <v>8</v>
      </c>
      <c r="E31" s="6" t="s">
        <v>6</v>
      </c>
      <c r="F31" s="6" t="s">
        <v>6</v>
      </c>
      <c r="G31" s="7"/>
      <c r="H31" s="7"/>
      <c r="I31" s="7"/>
      <c r="J31" s="7"/>
      <c r="K31" s="7"/>
      <c r="L31" s="11">
        <f>M31+T31</f>
        <v>30949382</v>
      </c>
      <c r="M31" s="12">
        <v>30949382</v>
      </c>
      <c r="N31" s="13">
        <v>38884322</v>
      </c>
      <c r="O31" s="13">
        <v>0</v>
      </c>
      <c r="P31" s="13">
        <v>38884322</v>
      </c>
      <c r="Q31" s="13">
        <v>0</v>
      </c>
      <c r="R31" s="13">
        <v>38884322</v>
      </c>
      <c r="S31" s="14">
        <v>0</v>
      </c>
      <c r="T31" s="18"/>
    </row>
    <row r="32" spans="1:20" outlineLevel="1">
      <c r="A32" s="5" t="s">
        <v>59</v>
      </c>
      <c r="B32" s="6" t="s">
        <v>6</v>
      </c>
      <c r="C32" s="6" t="s">
        <v>60</v>
      </c>
      <c r="D32" s="6" t="s">
        <v>8</v>
      </c>
      <c r="E32" s="6" t="s">
        <v>6</v>
      </c>
      <c r="F32" s="6" t="s">
        <v>6</v>
      </c>
      <c r="G32" s="7"/>
      <c r="H32" s="7"/>
      <c r="I32" s="7"/>
      <c r="J32" s="7"/>
      <c r="K32" s="7"/>
      <c r="L32" s="11">
        <f>M32</f>
        <v>2436700</v>
      </c>
      <c r="M32" s="12">
        <v>2436700</v>
      </c>
      <c r="N32" s="13">
        <v>1778400</v>
      </c>
      <c r="O32" s="13">
        <v>0</v>
      </c>
      <c r="P32" s="13">
        <v>1778400</v>
      </c>
      <c r="Q32" s="13">
        <v>0</v>
      </c>
      <c r="R32" s="13">
        <v>1778400</v>
      </c>
      <c r="S32" s="14">
        <v>0</v>
      </c>
      <c r="T32" s="18">
        <v>2387700</v>
      </c>
    </row>
    <row r="33" spans="1:20" ht="25.5" outlineLevel="1">
      <c r="A33" s="5" t="s">
        <v>61</v>
      </c>
      <c r="B33" s="6" t="s">
        <v>6</v>
      </c>
      <c r="C33" s="6" t="s">
        <v>62</v>
      </c>
      <c r="D33" s="6" t="s">
        <v>8</v>
      </c>
      <c r="E33" s="6" t="s">
        <v>6</v>
      </c>
      <c r="F33" s="6" t="s">
        <v>6</v>
      </c>
      <c r="G33" s="7"/>
      <c r="H33" s="7"/>
      <c r="I33" s="7"/>
      <c r="J33" s="7"/>
      <c r="K33" s="7"/>
      <c r="L33" s="11">
        <f t="shared" ref="L33:L40" si="8">M33+T33</f>
        <v>22782680</v>
      </c>
      <c r="M33" s="12">
        <v>22782680</v>
      </c>
      <c r="N33" s="13">
        <v>23482060</v>
      </c>
      <c r="O33" s="13">
        <v>0</v>
      </c>
      <c r="P33" s="13">
        <v>23482060</v>
      </c>
      <c r="Q33" s="13">
        <v>0</v>
      </c>
      <c r="R33" s="13">
        <v>23482060</v>
      </c>
      <c r="S33" s="14">
        <v>0</v>
      </c>
      <c r="T33" s="18"/>
    </row>
    <row r="34" spans="1:20">
      <c r="A34" s="5" t="s">
        <v>63</v>
      </c>
      <c r="B34" s="6" t="s">
        <v>6</v>
      </c>
      <c r="C34" s="6" t="s">
        <v>64</v>
      </c>
      <c r="D34" s="6" t="s">
        <v>8</v>
      </c>
      <c r="E34" s="6" t="s">
        <v>6</v>
      </c>
      <c r="F34" s="6" t="s">
        <v>6</v>
      </c>
      <c r="G34" s="7"/>
      <c r="H34" s="7"/>
      <c r="I34" s="7"/>
      <c r="J34" s="7"/>
      <c r="K34" s="7"/>
      <c r="L34" s="11">
        <f t="shared" si="8"/>
        <v>117131360</v>
      </c>
      <c r="M34" s="12">
        <f>M35+M36</f>
        <v>117131360</v>
      </c>
      <c r="N34" s="13">
        <v>108111700</v>
      </c>
      <c r="O34" s="13">
        <v>0</v>
      </c>
      <c r="P34" s="13">
        <v>108111700</v>
      </c>
      <c r="Q34" s="13">
        <v>0</v>
      </c>
      <c r="R34" s="13">
        <v>108111700</v>
      </c>
      <c r="S34" s="14">
        <v>0</v>
      </c>
      <c r="T34" s="18"/>
    </row>
    <row r="35" spans="1:20" outlineLevel="1">
      <c r="A35" s="5" t="s">
        <v>65</v>
      </c>
      <c r="B35" s="6" t="s">
        <v>6</v>
      </c>
      <c r="C35" s="6" t="s">
        <v>66</v>
      </c>
      <c r="D35" s="6" t="s">
        <v>8</v>
      </c>
      <c r="E35" s="6" t="s">
        <v>6</v>
      </c>
      <c r="F35" s="6" t="s">
        <v>6</v>
      </c>
      <c r="G35" s="7"/>
      <c r="H35" s="7"/>
      <c r="I35" s="7"/>
      <c r="J35" s="7"/>
      <c r="K35" s="7"/>
      <c r="L35" s="11">
        <f t="shared" si="8"/>
        <v>89082440</v>
      </c>
      <c r="M35" s="12">
        <v>89082440</v>
      </c>
      <c r="N35" s="13">
        <v>91583800</v>
      </c>
      <c r="O35" s="13">
        <v>0</v>
      </c>
      <c r="P35" s="13">
        <v>91583800</v>
      </c>
      <c r="Q35" s="13">
        <v>0</v>
      </c>
      <c r="R35" s="13">
        <v>91583800</v>
      </c>
      <c r="S35" s="14">
        <v>0</v>
      </c>
      <c r="T35" s="18"/>
    </row>
    <row r="36" spans="1:20" ht="25.5" outlineLevel="1">
      <c r="A36" s="5" t="s">
        <v>67</v>
      </c>
      <c r="B36" s="6" t="s">
        <v>6</v>
      </c>
      <c r="C36" s="6" t="s">
        <v>68</v>
      </c>
      <c r="D36" s="6" t="s">
        <v>8</v>
      </c>
      <c r="E36" s="6" t="s">
        <v>6</v>
      </c>
      <c r="F36" s="6" t="s">
        <v>6</v>
      </c>
      <c r="G36" s="7"/>
      <c r="H36" s="7"/>
      <c r="I36" s="7"/>
      <c r="J36" s="7"/>
      <c r="K36" s="7"/>
      <c r="L36" s="11">
        <f t="shared" si="8"/>
        <v>28048920</v>
      </c>
      <c r="M36" s="12">
        <v>28048920</v>
      </c>
      <c r="N36" s="13">
        <v>16527900</v>
      </c>
      <c r="O36" s="13">
        <v>0</v>
      </c>
      <c r="P36" s="13">
        <v>16527900</v>
      </c>
      <c r="Q36" s="13">
        <v>0</v>
      </c>
      <c r="R36" s="13">
        <v>16527900</v>
      </c>
      <c r="S36" s="14">
        <v>0</v>
      </c>
      <c r="T36" s="18"/>
    </row>
    <row r="37" spans="1:20">
      <c r="A37" s="5" t="s">
        <v>69</v>
      </c>
      <c r="B37" s="6" t="s">
        <v>6</v>
      </c>
      <c r="C37" s="6" t="s">
        <v>70</v>
      </c>
      <c r="D37" s="6" t="s">
        <v>8</v>
      </c>
      <c r="E37" s="6" t="s">
        <v>6</v>
      </c>
      <c r="F37" s="6" t="s">
        <v>6</v>
      </c>
      <c r="G37" s="7"/>
      <c r="H37" s="7"/>
      <c r="I37" s="7"/>
      <c r="J37" s="7"/>
      <c r="K37" s="7"/>
      <c r="L37" s="11">
        <f t="shared" si="8"/>
        <v>28247180</v>
      </c>
      <c r="M37" s="12">
        <f>M38+M39+M40</f>
        <v>27827180</v>
      </c>
      <c r="N37" s="12">
        <f t="shared" ref="N37:T37" si="9">N38+N39+N40</f>
        <v>0</v>
      </c>
      <c r="O37" s="12">
        <f t="shared" si="9"/>
        <v>0</v>
      </c>
      <c r="P37" s="12">
        <f t="shared" si="9"/>
        <v>0</v>
      </c>
      <c r="Q37" s="12">
        <f t="shared" si="9"/>
        <v>0</v>
      </c>
      <c r="R37" s="12">
        <f t="shared" si="9"/>
        <v>0</v>
      </c>
      <c r="S37" s="12">
        <f t="shared" si="9"/>
        <v>0</v>
      </c>
      <c r="T37" s="12">
        <f t="shared" si="9"/>
        <v>420000</v>
      </c>
    </row>
    <row r="38" spans="1:20" outlineLevel="1">
      <c r="A38" s="5" t="s">
        <v>71</v>
      </c>
      <c r="B38" s="6" t="s">
        <v>6</v>
      </c>
      <c r="C38" s="6" t="s">
        <v>72</v>
      </c>
      <c r="D38" s="6" t="s">
        <v>8</v>
      </c>
      <c r="E38" s="6" t="s">
        <v>6</v>
      </c>
      <c r="F38" s="6" t="s">
        <v>6</v>
      </c>
      <c r="G38" s="7"/>
      <c r="H38" s="7"/>
      <c r="I38" s="7"/>
      <c r="J38" s="7"/>
      <c r="K38" s="7"/>
      <c r="L38" s="11">
        <f t="shared" si="8"/>
        <v>2004600</v>
      </c>
      <c r="M38" s="12">
        <v>1584600</v>
      </c>
      <c r="N38" s="13"/>
      <c r="O38" s="13"/>
      <c r="P38" s="13"/>
      <c r="Q38" s="13"/>
      <c r="R38" s="13"/>
      <c r="S38" s="14"/>
      <c r="T38" s="18">
        <v>420000</v>
      </c>
    </row>
    <row r="39" spans="1:20" outlineLevel="1">
      <c r="A39" s="5" t="s">
        <v>73</v>
      </c>
      <c r="B39" s="6" t="s">
        <v>6</v>
      </c>
      <c r="C39" s="6" t="s">
        <v>74</v>
      </c>
      <c r="D39" s="6" t="s">
        <v>8</v>
      </c>
      <c r="E39" s="6" t="s">
        <v>6</v>
      </c>
      <c r="F39" s="6" t="s">
        <v>6</v>
      </c>
      <c r="G39" s="7"/>
      <c r="H39" s="7"/>
      <c r="I39" s="7"/>
      <c r="J39" s="7"/>
      <c r="K39" s="7"/>
      <c r="L39" s="11">
        <f t="shared" si="8"/>
        <v>3719321</v>
      </c>
      <c r="M39" s="12">
        <v>3719321</v>
      </c>
      <c r="N39" s="13"/>
      <c r="O39" s="13"/>
      <c r="P39" s="13"/>
      <c r="Q39" s="13"/>
      <c r="R39" s="13"/>
      <c r="S39" s="14"/>
      <c r="T39" s="18"/>
    </row>
    <row r="40" spans="1:20" outlineLevel="1">
      <c r="A40" s="5" t="s">
        <v>75</v>
      </c>
      <c r="B40" s="6" t="s">
        <v>6</v>
      </c>
      <c r="C40" s="6" t="s">
        <v>76</v>
      </c>
      <c r="D40" s="6" t="s">
        <v>8</v>
      </c>
      <c r="E40" s="6" t="s">
        <v>6</v>
      </c>
      <c r="F40" s="6" t="s">
        <v>6</v>
      </c>
      <c r="G40" s="7"/>
      <c r="H40" s="7"/>
      <c r="I40" s="7"/>
      <c r="J40" s="7"/>
      <c r="K40" s="7"/>
      <c r="L40" s="11">
        <f t="shared" si="8"/>
        <v>22523259</v>
      </c>
      <c r="M40" s="12">
        <v>22523259</v>
      </c>
      <c r="N40" s="13"/>
      <c r="O40" s="13"/>
      <c r="P40" s="13"/>
      <c r="Q40" s="13"/>
      <c r="R40" s="13"/>
      <c r="S40" s="14"/>
      <c r="T40" s="18"/>
    </row>
    <row r="41" spans="1:20">
      <c r="A41" s="5" t="s">
        <v>77</v>
      </c>
      <c r="B41" s="6" t="s">
        <v>6</v>
      </c>
      <c r="C41" s="6" t="s">
        <v>78</v>
      </c>
      <c r="D41" s="6" t="s">
        <v>8</v>
      </c>
      <c r="E41" s="6" t="s">
        <v>6</v>
      </c>
      <c r="F41" s="6" t="s">
        <v>6</v>
      </c>
      <c r="G41" s="7"/>
      <c r="H41" s="7"/>
      <c r="I41" s="7"/>
      <c r="J41" s="7"/>
      <c r="K41" s="7"/>
      <c r="L41" s="11">
        <f>L42+L43</f>
        <v>10042300</v>
      </c>
      <c r="M41" s="12">
        <f>M42+M43</f>
        <v>9957900</v>
      </c>
      <c r="N41" s="12">
        <f t="shared" ref="N41:T41" si="10">N42+N43</f>
        <v>0</v>
      </c>
      <c r="O41" s="12">
        <f t="shared" si="10"/>
        <v>0</v>
      </c>
      <c r="P41" s="12">
        <f t="shared" si="10"/>
        <v>0</v>
      </c>
      <c r="Q41" s="12">
        <f t="shared" si="10"/>
        <v>0</v>
      </c>
      <c r="R41" s="12">
        <f t="shared" si="10"/>
        <v>0</v>
      </c>
      <c r="S41" s="12">
        <f t="shared" si="10"/>
        <v>0</v>
      </c>
      <c r="T41" s="12">
        <f t="shared" si="10"/>
        <v>1084400</v>
      </c>
    </row>
    <row r="42" spans="1:20" outlineLevel="1">
      <c r="A42" s="5" t="s">
        <v>79</v>
      </c>
      <c r="B42" s="6" t="s">
        <v>6</v>
      </c>
      <c r="C42" s="6" t="s">
        <v>80</v>
      </c>
      <c r="D42" s="6" t="s">
        <v>8</v>
      </c>
      <c r="E42" s="6" t="s">
        <v>6</v>
      </c>
      <c r="F42" s="6" t="s">
        <v>6</v>
      </c>
      <c r="G42" s="7"/>
      <c r="H42" s="7"/>
      <c r="I42" s="7"/>
      <c r="J42" s="7"/>
      <c r="K42" s="7"/>
      <c r="L42" s="11">
        <f>M42+T42</f>
        <v>8957900</v>
      </c>
      <c r="M42" s="12">
        <v>8957900</v>
      </c>
      <c r="N42" s="13"/>
      <c r="O42" s="13"/>
      <c r="P42" s="13"/>
      <c r="Q42" s="13"/>
      <c r="R42" s="13"/>
      <c r="S42" s="14"/>
      <c r="T42" s="18"/>
    </row>
    <row r="43" spans="1:20" outlineLevel="1">
      <c r="A43" s="5" t="s">
        <v>81</v>
      </c>
      <c r="B43" s="6" t="s">
        <v>6</v>
      </c>
      <c r="C43" s="6" t="s">
        <v>82</v>
      </c>
      <c r="D43" s="6" t="s">
        <v>8</v>
      </c>
      <c r="E43" s="6" t="s">
        <v>6</v>
      </c>
      <c r="F43" s="6" t="s">
        <v>6</v>
      </c>
      <c r="G43" s="7"/>
      <c r="H43" s="7"/>
      <c r="I43" s="7"/>
      <c r="J43" s="7"/>
      <c r="K43" s="7"/>
      <c r="L43" s="11">
        <f>T43</f>
        <v>1084400</v>
      </c>
      <c r="M43" s="12">
        <v>1000000</v>
      </c>
      <c r="N43" s="13"/>
      <c r="O43" s="13"/>
      <c r="P43" s="13"/>
      <c r="Q43" s="13"/>
      <c r="R43" s="13"/>
      <c r="S43" s="14"/>
      <c r="T43" s="18">
        <v>1084400</v>
      </c>
    </row>
    <row r="44" spans="1:20" ht="25.5">
      <c r="A44" s="5" t="s">
        <v>83</v>
      </c>
      <c r="B44" s="6" t="s">
        <v>6</v>
      </c>
      <c r="C44" s="6" t="s">
        <v>84</v>
      </c>
      <c r="D44" s="6" t="s">
        <v>8</v>
      </c>
      <c r="E44" s="6" t="s">
        <v>6</v>
      </c>
      <c r="F44" s="6" t="s">
        <v>6</v>
      </c>
      <c r="G44" s="7"/>
      <c r="H44" s="7"/>
      <c r="I44" s="7"/>
      <c r="J44" s="7"/>
      <c r="K44" s="7"/>
      <c r="L44" s="11">
        <f>M44+T44</f>
        <v>4083600</v>
      </c>
      <c r="M44" s="12">
        <f>M45</f>
        <v>4083600</v>
      </c>
      <c r="N44" s="13">
        <v>460800</v>
      </c>
      <c r="O44" s="13">
        <v>0</v>
      </c>
      <c r="P44" s="13">
        <v>460800</v>
      </c>
      <c r="Q44" s="13">
        <v>0</v>
      </c>
      <c r="R44" s="13">
        <v>460800</v>
      </c>
      <c r="S44" s="14">
        <v>0</v>
      </c>
      <c r="T44" s="18"/>
    </row>
    <row r="45" spans="1:20" ht="25.5" outlineLevel="1">
      <c r="A45" s="5" t="s">
        <v>85</v>
      </c>
      <c r="B45" s="6" t="s">
        <v>6</v>
      </c>
      <c r="C45" s="6" t="s">
        <v>86</v>
      </c>
      <c r="D45" s="6" t="s">
        <v>8</v>
      </c>
      <c r="E45" s="6" t="s">
        <v>6</v>
      </c>
      <c r="F45" s="6" t="s">
        <v>6</v>
      </c>
      <c r="G45" s="7"/>
      <c r="H45" s="7"/>
      <c r="I45" s="7"/>
      <c r="J45" s="7"/>
      <c r="K45" s="7"/>
      <c r="L45" s="11">
        <f>M45+T45</f>
        <v>4083600</v>
      </c>
      <c r="M45" s="12">
        <v>4083600</v>
      </c>
      <c r="N45" s="13">
        <v>460800</v>
      </c>
      <c r="O45" s="13">
        <v>0</v>
      </c>
      <c r="P45" s="13">
        <v>460800</v>
      </c>
      <c r="Q45" s="13">
        <v>0</v>
      </c>
      <c r="R45" s="13">
        <v>460800</v>
      </c>
      <c r="S45" s="14">
        <v>0</v>
      </c>
      <c r="T45" s="18"/>
    </row>
    <row r="46" spans="1:20" ht="51">
      <c r="A46" s="5" t="s">
        <v>87</v>
      </c>
      <c r="B46" s="6" t="s">
        <v>6</v>
      </c>
      <c r="C46" s="6" t="s">
        <v>88</v>
      </c>
      <c r="D46" s="6" t="s">
        <v>8</v>
      </c>
      <c r="E46" s="6" t="s">
        <v>6</v>
      </c>
      <c r="F46" s="6" t="s">
        <v>6</v>
      </c>
      <c r="G46" s="7"/>
      <c r="H46" s="7"/>
      <c r="I46" s="7"/>
      <c r="J46" s="7"/>
      <c r="K46" s="7"/>
      <c r="L46" s="11"/>
      <c r="M46" s="12">
        <f>M47+M48</f>
        <v>18856000</v>
      </c>
      <c r="N46" s="13">
        <v>17643500</v>
      </c>
      <c r="O46" s="13">
        <v>0</v>
      </c>
      <c r="P46" s="13">
        <v>17643500</v>
      </c>
      <c r="Q46" s="13">
        <v>0</v>
      </c>
      <c r="R46" s="13">
        <v>17643500</v>
      </c>
      <c r="S46" s="14">
        <v>0</v>
      </c>
      <c r="T46" s="18"/>
    </row>
    <row r="47" spans="1:20" ht="51" outlineLevel="1">
      <c r="A47" s="5" t="s">
        <v>89</v>
      </c>
      <c r="B47" s="6" t="s">
        <v>6</v>
      </c>
      <c r="C47" s="6" t="s">
        <v>90</v>
      </c>
      <c r="D47" s="6" t="s">
        <v>8</v>
      </c>
      <c r="E47" s="6" t="s">
        <v>6</v>
      </c>
      <c r="F47" s="6" t="s">
        <v>6</v>
      </c>
      <c r="G47" s="7"/>
      <c r="H47" s="7"/>
      <c r="I47" s="7"/>
      <c r="J47" s="7"/>
      <c r="K47" s="7"/>
      <c r="L47" s="11"/>
      <c r="M47" s="12">
        <v>6039400</v>
      </c>
      <c r="N47" s="13">
        <v>6123300</v>
      </c>
      <c r="O47" s="13">
        <v>0</v>
      </c>
      <c r="P47" s="13">
        <v>6123300</v>
      </c>
      <c r="Q47" s="13">
        <v>0</v>
      </c>
      <c r="R47" s="13">
        <v>6123300</v>
      </c>
      <c r="S47" s="14">
        <v>0</v>
      </c>
      <c r="T47" s="18"/>
    </row>
    <row r="48" spans="1:20" outlineLevel="1">
      <c r="A48" s="5" t="s">
        <v>91</v>
      </c>
      <c r="B48" s="6" t="s">
        <v>6</v>
      </c>
      <c r="C48" s="6" t="s">
        <v>92</v>
      </c>
      <c r="D48" s="6" t="s">
        <v>8</v>
      </c>
      <c r="E48" s="6" t="s">
        <v>6</v>
      </c>
      <c r="F48" s="6" t="s">
        <v>6</v>
      </c>
      <c r="G48" s="7"/>
      <c r="H48" s="7"/>
      <c r="I48" s="7"/>
      <c r="J48" s="7"/>
      <c r="K48" s="7"/>
      <c r="L48" s="11"/>
      <c r="M48" s="12">
        <v>12816600</v>
      </c>
      <c r="N48" s="13">
        <v>11520200</v>
      </c>
      <c r="O48" s="13">
        <v>0</v>
      </c>
      <c r="P48" s="13">
        <v>11520200</v>
      </c>
      <c r="Q48" s="13">
        <v>0</v>
      </c>
      <c r="R48" s="13">
        <v>11520200</v>
      </c>
      <c r="S48" s="14">
        <v>0</v>
      </c>
      <c r="T48" s="18"/>
    </row>
    <row r="49" spans="1:20" hidden="1">
      <c r="A49" s="5" t="s">
        <v>93</v>
      </c>
      <c r="B49" s="6" t="s">
        <v>6</v>
      </c>
      <c r="C49" s="6" t="s">
        <v>94</v>
      </c>
      <c r="D49" s="6" t="s">
        <v>8</v>
      </c>
      <c r="E49" s="6" t="s">
        <v>6</v>
      </c>
      <c r="F49" s="6" t="s">
        <v>6</v>
      </c>
      <c r="G49" s="7"/>
      <c r="H49" s="7"/>
      <c r="I49" s="7"/>
      <c r="J49" s="7"/>
      <c r="K49" s="7"/>
      <c r="L49" s="11"/>
      <c r="M49" s="12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4">
        <v>0</v>
      </c>
      <c r="T49" s="18"/>
    </row>
    <row r="50" spans="1:20" hidden="1" outlineLevel="1">
      <c r="A50" s="5" t="s">
        <v>95</v>
      </c>
      <c r="B50" s="6" t="s">
        <v>6</v>
      </c>
      <c r="C50" s="6" t="s">
        <v>96</v>
      </c>
      <c r="D50" s="6" t="s">
        <v>8</v>
      </c>
      <c r="E50" s="6" t="s">
        <v>6</v>
      </c>
      <c r="F50" s="6" t="s">
        <v>6</v>
      </c>
      <c r="G50" s="7"/>
      <c r="H50" s="7"/>
      <c r="I50" s="7"/>
      <c r="J50" s="7"/>
      <c r="K50" s="7"/>
      <c r="L50" s="15"/>
      <c r="M50" s="16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4">
        <v>0</v>
      </c>
      <c r="T50" s="18"/>
    </row>
    <row r="51" spans="1:20" ht="12.75" customHeight="1" collapsed="1">
      <c r="A51" s="20" t="s">
        <v>97</v>
      </c>
      <c r="B51" s="21"/>
      <c r="C51" s="21"/>
      <c r="D51" s="21"/>
      <c r="E51" s="21"/>
      <c r="F51" s="21"/>
      <c r="G51" s="21"/>
      <c r="H51" s="8"/>
      <c r="I51" s="8"/>
      <c r="J51" s="8"/>
      <c r="K51" s="8"/>
      <c r="L51" s="19">
        <f>L5+L13+L15++L19+L23+L28+L34+L37+L41+L44+L46</f>
        <v>1141894600</v>
      </c>
      <c r="M51" s="17">
        <f>M5+M13+M15+M19+M23+M28+M34+M37+M41+M44+M46</f>
        <v>1113702100</v>
      </c>
      <c r="N51" s="17">
        <f t="shared" ref="N51:T51" si="11">N5+N13+N15+N19+N23+N28+N34+N37+N41+N44+N46</f>
        <v>728869800</v>
      </c>
      <c r="O51" s="17">
        <f t="shared" si="11"/>
        <v>0</v>
      </c>
      <c r="P51" s="17">
        <f t="shared" si="11"/>
        <v>728869800</v>
      </c>
      <c r="Q51" s="17">
        <f t="shared" si="11"/>
        <v>0</v>
      </c>
      <c r="R51" s="17">
        <f t="shared" si="11"/>
        <v>728869800</v>
      </c>
      <c r="S51" s="17">
        <f t="shared" si="11"/>
        <v>0</v>
      </c>
      <c r="T51" s="17">
        <f t="shared" si="11"/>
        <v>58689200</v>
      </c>
    </row>
    <row r="52" spans="1:20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.2" customHeight="1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"/>
    </row>
    <row r="60" spans="1:20">
      <c r="A60" s="1" t="s">
        <v>103</v>
      </c>
      <c r="M60" s="1" t="s">
        <v>104</v>
      </c>
    </row>
  </sheetData>
  <mergeCells count="5">
    <mergeCell ref="A51:G51"/>
    <mergeCell ref="A53:S53"/>
    <mergeCell ref="A2:S2"/>
    <mergeCell ref="A3:T3"/>
    <mergeCell ref="A1:T1"/>
  </mergeCells>
  <pageMargins left="0.78740157480314965" right="0.59055118110236227" top="0.59055118110236227" bottom="0.59055118110236227" header="0.39370078740157483" footer="0.51181102362204722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960E312-FA7F-47EE-B86A-D964CB733C4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Bud-Nadya\User</dc:creator>
  <cp:lastModifiedBy>User</cp:lastModifiedBy>
  <cp:lastPrinted>2019-11-14T05:20:53Z</cp:lastPrinted>
  <dcterms:created xsi:type="dcterms:W3CDTF">2018-11-14T07:37:39Z</dcterms:created>
  <dcterms:modified xsi:type="dcterms:W3CDTF">2020-12-25T11:10:09Z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13.01.2014 16_20_32).xlsx</vt:lpwstr>
  </property>
  <property fmtid="{D5CDD505-2E9C-101B-9397-08002B2CF9AE}" pid="3" name="Название отчета">
    <vt:lpwstr>Вариант (новый от 13.01.2014 16_20_32).xlsx</vt:lpwstr>
  </property>
  <property fmtid="{D5CDD505-2E9C-101B-9397-08002B2CF9AE}" pid="4" name="Версия клиента">
    <vt:lpwstr>18.4.7.10170</vt:lpwstr>
  </property>
  <property fmtid="{D5CDD505-2E9C-101B-9397-08002B2CF9AE}" pid="5" name="Версия базы">
    <vt:lpwstr>18.4.4303.1021752257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smartSQL1\Budget</vt:lpwstr>
  </property>
  <property fmtid="{D5CDD505-2E9C-101B-9397-08002B2CF9AE}" pid="8" name="База">
    <vt:lpwstr>ufk2019</vt:lpwstr>
  </property>
  <property fmtid="{D5CDD505-2E9C-101B-9397-08002B2CF9AE}" pid="9" name="Пользователь">
    <vt:lpwstr>крюкова_02</vt:lpwstr>
  </property>
  <property fmtid="{D5CDD505-2E9C-101B-9397-08002B2CF9AE}" pid="10" name="Шаблон">
    <vt:lpwstr>sqr_rosp_exp2018</vt:lpwstr>
  </property>
  <property fmtid="{D5CDD505-2E9C-101B-9397-08002B2CF9AE}" pid="11" name="Локальная база">
    <vt:lpwstr>используется</vt:lpwstr>
  </property>
</Properties>
</file>