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5480" windowHeight="9690" activeTab="0"/>
  </bookViews>
  <sheets>
    <sheet name="2019 " sheetId="1" r:id="rId1"/>
  </sheets>
  <definedNames>
    <definedName name="_xlnm.Print_Titles" localSheetId="0">'2019 '!$A:$E,'2019 '!$10:$12</definedName>
    <definedName name="_xlnm.Print_Area" localSheetId="0">'2019 '!$A$1:$H$137</definedName>
  </definedNames>
  <calcPr fullCalcOnLoad="1"/>
</workbook>
</file>

<file path=xl/sharedStrings.xml><?xml version="1.0" encoding="utf-8"?>
<sst xmlns="http://schemas.openxmlformats.org/spreadsheetml/2006/main" count="623" uniqueCount="263">
  <si>
    <t>10102000</t>
  </si>
  <si>
    <t>Наименование доходов</t>
  </si>
  <si>
    <t>Плата за негативное воздействие на окружающую среду</t>
  </si>
  <si>
    <t>Код бюджетной классификации Российской Федерации</t>
  </si>
  <si>
    <t>00</t>
  </si>
  <si>
    <t>0000</t>
  </si>
  <si>
    <t>000</t>
  </si>
  <si>
    <t>ВСЕГО ДОХОДОВ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</si>
  <si>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</si>
  <si>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</si>
  <si>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</si>
  <si>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</si>
  <si>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</si>
  <si>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</si>
  <si>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10500000</t>
  </si>
  <si>
    <t>НАЛОГИ НА СОВОКУПНЫЙ ДОХОД</t>
  </si>
  <si>
    <t>10502000</t>
  </si>
  <si>
    <t>02</t>
  </si>
  <si>
    <t>10503000</t>
  </si>
  <si>
    <t>Единый сельскохозяйственный налог</t>
  </si>
  <si>
    <t>10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</si>
  <si>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</si>
  <si>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</si>
  <si>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</si>
  <si>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</si>
  <si>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</si>
  <si>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</si>
  <si>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</si>
  <si>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</si>
  <si>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</si>
  <si>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</si>
  <si>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</si>
  <si>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ИТОГО ДОХОДОВ</t>
  </si>
  <si>
    <t>ДЕФИЦИТ (-), ПРОФИЦИТ (+)</t>
  </si>
  <si>
    <t>БАЛАНС</t>
  </si>
  <si>
    <t>Налог на доходы физических лиц</t>
  </si>
  <si>
    <r>
      <t>0206</t>
    </r>
  </si>
  <si>
    <r>
      <t>0207</t>
    </r>
  </si>
  <si>
    <r>
      <t>0208</t>
    </r>
  </si>
  <si>
    <r>
      <t>0209</t>
    </r>
  </si>
  <si>
    <r>
      <t>0210</t>
    </r>
  </si>
  <si>
    <r>
      <t>0211</t>
    </r>
  </si>
  <si>
    <r>
      <t>0212</t>
    </r>
  </si>
  <si>
    <r>
      <t>0213</t>
    </r>
  </si>
  <si>
    <r>
      <t>0214</t>
    </r>
  </si>
  <si>
    <r>
      <t>0215</t>
    </r>
  </si>
  <si>
    <r>
      <t>0216</t>
    </r>
  </si>
  <si>
    <r>
      <t>0217</t>
    </r>
  </si>
  <si>
    <r>
      <t>0218</t>
    </r>
  </si>
  <si>
    <r>
      <t>0219</t>
    </r>
  </si>
  <si>
    <r>
      <t>0220</t>
    </r>
  </si>
  <si>
    <r>
      <t>0221</t>
    </r>
  </si>
  <si>
    <r>
      <t>0222</t>
    </r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</si>
  <si>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</si>
  <si>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</si>
  <si>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85000000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</si>
  <si>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</si>
  <si>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</si>
  <si>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</si>
  <si>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</si>
  <si>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10504000</t>
  </si>
  <si>
    <t>10900000</t>
  </si>
  <si>
    <t xml:space="preserve">Субвенции бюджетам муниципальных районов на государственную регистрацию актов гражданского состояния  </t>
  </si>
  <si>
    <t>НАЛОГОВЫЕ ДОХОДЫ</t>
  </si>
  <si>
    <t>11400000</t>
  </si>
  <si>
    <t>ДОХОДЫ ОТ ПРОДАЖИ МАТЕРИАЛЬНЫХ И НЕМАТЕРИАЛЬНЫХ АКТИВОВ</t>
  </si>
  <si>
    <t>11406013</t>
  </si>
  <si>
    <t>430</t>
  </si>
  <si>
    <t>11600000</t>
  </si>
  <si>
    <t>ШТРАФЫ, САНКЦИИ, ВОЗМЕЩЕНИЕ УЩЕРБА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</si>
  <si>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</si>
  <si>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</si>
  <si>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</si>
  <si>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</si>
  <si>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151</t>
  </si>
  <si>
    <t>20203024</t>
  </si>
  <si>
    <t>10807150</t>
  </si>
  <si>
    <t>Государственная пошлина за выдачу разрешения на установку рекламной конструкции</t>
  </si>
  <si>
    <t>НЕНАЛОГОВЫЕ ДОХОДЫ</t>
  </si>
  <si>
    <t>Иные межбюджетные трансферты</t>
  </si>
  <si>
    <t>Единый налог на вменённый доход для отдельных видов деятельности</t>
  </si>
  <si>
    <t>Налог, взимаемый в связи с применением патентной системы налогообложения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</si>
  <si>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</si>
  <si>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</si>
  <si>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11700000</t>
  </si>
  <si>
    <t xml:space="preserve">Дотации бюджетам муниципальных районов на выравнивание бюджетной обеспеченности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</si>
  <si>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</si>
  <si>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</si>
  <si>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</si>
  <si>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05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</si>
  <si>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</si>
  <si>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</si>
  <si>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</si>
  <si>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</si>
  <si>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11201000</t>
  </si>
  <si>
    <t>11300000</t>
  </si>
  <si>
    <t>ДОХОДЫ ОТ ОКАЗАНИЯ ПЛАТНЫХ УСЛУГ (РАБОТ) И КОМПЕНСАЦИИ ЗАТРАТ ГОСУДАРСТВА</t>
  </si>
  <si>
    <t>130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</si>
  <si>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</si>
  <si>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</si>
  <si>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</si>
  <si>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</si>
  <si>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r>
      <t xml:space="preserve">Субвенции бюджетам муниципальных районов на создание и организацию деятельности комиссий по делам несовершеннолетних и защите их прав    </t>
    </r>
  </si>
  <si>
    <r>
      <t xml:space="preserve">Субвенции бюджетам муниципальных районов по расчету и предоставлению дотаций поселениям за счёт средств бюджета Удмуртской Республики  </t>
    </r>
  </si>
  <si>
    <t xml:space="preserve">Субвенции бюджетам муниципальных районов на организацию социальной поддержки детей-сирот и детей, оставшихся без попечения родителей    </t>
  </si>
  <si>
    <t xml:space="preserve">Субвенции бюджетам муниципальных районов на реализацию Закона Удмуртской Республики от 17.09.2007 г. № 53-РЗ "Об административных комиссиях в Удмуртской Республике"   </t>
  </si>
  <si>
    <t xml:space="preserve">Субвенции бюджетам муниципальных районов на выплату денежных средств на содержание усыновлённых (удочерённых) детей   </t>
  </si>
  <si>
    <t xml:space="preserve">Субвенции бюджетам муниципальных районов по отлову и содержанию безнадзорных животных 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</si>
  <si>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</si>
  <si>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>0110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</si>
  <si>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</si>
  <si>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0202</t>
  </si>
  <si>
    <t>0203</t>
  </si>
  <si>
    <t>0204</t>
  </si>
  <si>
    <t>0205</t>
  </si>
  <si>
    <t>11406025</t>
  </si>
  <si>
    <t>Прочие дотации бюджетам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</si>
  <si>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</si>
  <si>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</si>
  <si>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</si>
  <si>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0102</t>
  </si>
  <si>
    <t>0103</t>
  </si>
  <si>
    <t>Субсидии бюджетам муниципальных районов на мероприятия по проведению капитального ремонта объектов муниципальной собственности, включенных в "Перечень объектов капитального ремонта, финансируемых из бюджета Удмуртской Республики", утвержденный Правительством Удмуртской Республики</t>
  </si>
  <si>
    <t>0105</t>
  </si>
  <si>
    <t>0109</t>
  </si>
  <si>
    <t>0223</t>
  </si>
  <si>
    <t>0224</t>
  </si>
  <si>
    <t>20700000</t>
  </si>
  <si>
    <t>180</t>
  </si>
  <si>
    <t>Прочие безвозмездные поступления</t>
  </si>
  <si>
    <t>20705030</t>
  </si>
  <si>
    <t>Прочие безвозмездные поступления в бюджеты муниципальных районов</t>
  </si>
  <si>
    <t>0119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</si>
  <si>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</si>
  <si>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</si>
  <si>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федеральных целевых программ</t>
  </si>
  <si>
    <t>0111</t>
  </si>
  <si>
    <t>0115</t>
  </si>
  <si>
    <t>0116</t>
  </si>
  <si>
    <t>0117</t>
  </si>
  <si>
    <t>0107</t>
  </si>
  <si>
    <t>0201</t>
  </si>
  <si>
    <t>20204061</t>
  </si>
  <si>
    <t>Прочие межбюджетные трансферты, передаваемые бюджетам муниципальных районов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</si>
  <si>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</si>
  <si>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</si>
  <si>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</si>
  <si>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Субсидии бюджетам муниципальных районов на обеспечение первичных мер пожапрной безопасности в границах населенных пунктов</t>
  </si>
  <si>
    <t>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</t>
  </si>
  <si>
    <t>Субсидии бюжетам муниципальных районов на реализацию, мероприятий, направленных на развитие информационного общества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</si>
  <si>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</si>
  <si>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</si>
  <si>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субвенции бюджетам муниципальных районов на выполнение передаваемых полномочий Удмуртской Республики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</si>
  <si>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</si>
  <si>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 </t>
  </si>
  <si>
    <t xml:space="preserve"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</si>
  <si>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 xml:space="preserve">Субвенции бюджетам муниципальных районов на предоставление мер социальной поддержки многодетным семьям </t>
  </si>
  <si>
    <t>Субвенции бюджетам муниципальных районов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</si>
  <si>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r>
      <t xml:space="preserve">Субвенции бюджетам муниципальных районов на организацию и осуществление деятельности по опеке и попечительству в отношении несовершеннолетних   </t>
    </r>
  </si>
  <si>
    <t xml:space="preserve"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</si>
  <si>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r>
      <t xml:space="preserve"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 </t>
    </r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</si>
  <si>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</si>
  <si>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</si>
  <si>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Субвенции бюджетам муниципальных районов на организацию учета (регистрации) многодетных семей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</si>
  <si>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</si>
  <si>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10600000</t>
  </si>
  <si>
    <t>10601000</t>
  </si>
  <si>
    <t>10606000</t>
  </si>
  <si>
    <t>Земельный налог</t>
  </si>
  <si>
    <t>10606030</t>
  </si>
  <si>
    <t>Земельный налог с организаций</t>
  </si>
  <si>
    <t>10606040</t>
  </si>
  <si>
    <t>Земельный налог с физических лиц</t>
  </si>
  <si>
    <t>Налог на имущество физических лиц</t>
  </si>
  <si>
    <t>10804020</t>
  </si>
  <si>
    <t>11105025</t>
  </si>
  <si>
    <t xml:space="preserve">Дотации бюджетам сельских поселений на выравнивание бюджетной обеспеченности 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</si>
  <si>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</si>
  <si>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</si>
  <si>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</si>
  <si>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</si>
  <si>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0226</t>
  </si>
  <si>
    <t>Дотации бюджетам бюджетной системы Российской Федерации</t>
  </si>
  <si>
    <t>20215002</t>
  </si>
  <si>
    <t>Субвенции бюджетам бюджетной системы Российской Федерации</t>
  </si>
  <si>
    <t>20230024</t>
  </si>
  <si>
    <t>20230027</t>
  </si>
  <si>
    <r>
      <t xml:space="preserve"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 </t>
    </r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</si>
  <si>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программы дошкольного образования    </t>
  </si>
  <si>
    <t>Субвенции бюдетам муниципальных районов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осташихся без попечения родителей"</t>
  </si>
  <si>
    <t>20210000</t>
  </si>
  <si>
    <t>20215001</t>
  </si>
  <si>
    <t>20219999</t>
  </si>
  <si>
    <t>Субсидии бюджетам бюджетной системы Российской Федерации (межбюджетные субсидии)</t>
  </si>
  <si>
    <t>20220000</t>
  </si>
  <si>
    <t>20220077</t>
  </si>
  <si>
    <t>20220299</t>
  </si>
  <si>
    <t>20220302</t>
  </si>
  <si>
    <t>20229999</t>
  </si>
  <si>
    <t>0124</t>
  </si>
  <si>
    <t>20230000</t>
  </si>
  <si>
    <t>20230022</t>
  </si>
  <si>
    <t>20230029</t>
  </si>
  <si>
    <t>20235118</t>
  </si>
  <si>
    <t>20235260</t>
  </si>
  <si>
    <t>20235930</t>
  </si>
  <si>
    <t>20240014</t>
  </si>
  <si>
    <t>20245146</t>
  </si>
  <si>
    <t>20245160</t>
  </si>
  <si>
    <t>20249999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</si>
  <si>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</si>
  <si>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</si>
  <si>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отдельных категорий граждан по социальному проездному билету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</si>
  <si>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</si>
  <si>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</si>
  <si>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21945160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</si>
  <si>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</si>
  <si>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</si>
  <si>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</si>
  <si>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Субсидии бюджетам муниципальных районов на содержание автомобильных дорог местного значения и сооружений на них, в том числе по которым проходят маршруты школьных автобусов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</si>
  <si>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проектирование</t>
  </si>
  <si>
    <t>Субсидии бюджетам муниципальных районов на реализацию мероприятий подпрограммы "Детское и школьное питание" государственной программы Удмуртской Республики "Развитие образования"</t>
  </si>
  <si>
    <t>Субвенции бюджетам муниципальных районов на осуществление отдельных государственных полномочий Удмуртской Республики в области архивного дела</t>
  </si>
  <si>
    <r>
      <t xml:space="preserve">Субвенции бюджетам муниципальных районов по организации предоставления гражданам субсидий на оплату жилого помещения и коммунальных услуг  </t>
    </r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</si>
  <si>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</t>
  </si>
  <si>
    <t>11302995</t>
  </si>
  <si>
    <t>Доходы от компенсации затрат государства бюджетов муниципальных районов</t>
  </si>
  <si>
    <t>20220051</t>
  </si>
  <si>
    <t>20225097</t>
  </si>
  <si>
    <t>20225555</t>
  </si>
  <si>
    <t>0125</t>
  </si>
  <si>
    <t>20235135</t>
  </si>
  <si>
    <t>20245144</t>
  </si>
  <si>
    <t>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</si>
  <si>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индивидуальным предпринимателям выпадающих доходов от предоставления пенсионерам 50-ти процентной скидки со стоимости проезда в пригородном сообщении с учетом сезонных маршрутов (кроме такси)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</si>
  <si>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</si>
  <si>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</si>
  <si>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</si>
  <si>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Субсидии бюджетам мунициплаьных районов на реализацию мероприятий муниципальных программ энергосбережения и повышения энергетической эффективности</t>
  </si>
  <si>
    <t>Субсдии бюджетам муниципальных районов на реализацию мероприятий по организации отдыха детей в каникулярное время</t>
  </si>
  <si>
    <t>0106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</si>
  <si>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</si>
  <si>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</si>
  <si>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расходы по присмотру и уходу за детьми, оставшимися без попечения рподителей, а также за детьми с туберкулезной интоксикацией, обучающимся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</si>
  <si>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Прогнозируемый общий объём доходов</t>
  </si>
  <si>
    <t xml:space="preserve">бюджета муниципального образования "Балезинский район" </t>
  </si>
  <si>
    <t>согласно классификации доходов бюджетов Российской Федерации</t>
  </si>
  <si>
    <t>11105075</t>
  </si>
  <si>
    <t>Доходы от сдачи в аренду имущества, составляющего казну муниципальных районов (за исключением земельных участков)</t>
  </si>
  <si>
    <t>20235134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</si>
  <si>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</si>
  <si>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20235120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</si>
  <si>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Удмуртской Республике</t>
  </si>
  <si>
    <t>Сумма</t>
  </si>
  <si>
    <t>Консолидированный бюджет</t>
  </si>
  <si>
    <t>бюджет района</t>
  </si>
  <si>
    <t>бюджеты поселений</t>
  </si>
  <si>
    <t>руб.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</si>
  <si>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</si>
  <si>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</si>
  <si>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поддержку мер по обеспечению сбалансированности бюджетов</t>
  </si>
  <si>
    <t xml:space="preserve">на 2019 год </t>
  </si>
  <si>
    <t>Доходы от сдачи в аренду имущества, находящегося в оперативном управлении органов управления сельских послений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</si>
</sst>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#,##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Arial"/>
      <family val="0"/>
    </font>
    <font>
      <sz val="7"/>
      <name val="Times New Roman"/>
      <family val="1"/>
    </font>
    <font>
      <sz val="10"/>
      <color indexed="20"/>
      <name val="Times New Roman"/>
      <family val="1"/>
    </font>
    <font>
      <sz val="10"/>
      <color indexed="18"/>
      <name val="Times New Roman"/>
      <family val="1"/>
    </font>
    <font>
      <sz val="8"/>
      <name val="Arial Cyr"/>
      <family val="0"/>
    </font>
    <font>
      <sz val="7"/>
      <name val="Arial"/>
      <family val="0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left" wrapText="1" indent="1"/>
    </xf>
    <xf numFmtId="49" fontId="2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left" wrapText="1" inden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Alignment="1" quotePrefix="1">
      <alignment horizontal="center" wrapText="1"/>
      <protection/>
    </xf>
    <xf numFmtId="0" fontId="2" fillId="0" borderId="0" xfId="53" applyFont="1" applyFill="1" applyAlignment="1">
      <alignment horizontal="left" indent="1"/>
      <protection/>
    </xf>
    <xf numFmtId="49" fontId="2" fillId="0" borderId="0" xfId="53" applyNumberFormat="1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 indent="1"/>
    </xf>
    <xf numFmtId="4" fontId="2" fillId="0" borderId="0" xfId="53" applyNumberFormat="1" applyFont="1" applyFill="1" applyAlignment="1">
      <alignment horizontal="left" indent="1"/>
      <protection/>
    </xf>
    <xf numFmtId="0" fontId="2" fillId="0" borderId="10" xfId="0" applyNumberFormat="1" applyFont="1" applyFill="1" applyBorder="1" applyAlignment="1">
      <alignment horizontal="left" wrapText="1" inden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left" wrapText="1" indent="1"/>
    </xf>
    <xf numFmtId="4" fontId="4" fillId="0" borderId="0" xfId="53" applyNumberFormat="1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left" wrapText="1" indent="1"/>
    </xf>
    <xf numFmtId="164" fontId="2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" fontId="2" fillId="0" borderId="10" xfId="53" applyNumberFormat="1" applyFont="1" applyFill="1" applyBorder="1" applyAlignment="1">
      <alignment shrinkToFit="1"/>
      <protection/>
    </xf>
    <xf numFmtId="4" fontId="2" fillId="0" borderId="11" xfId="53" applyNumberFormat="1" applyFont="1" applyFill="1" applyBorder="1" applyAlignment="1">
      <alignment shrinkToFit="1"/>
      <protection/>
    </xf>
    <xf numFmtId="4" fontId="6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49" fontId="14" fillId="0" borderId="10" xfId="53" applyNumberFormat="1" applyFont="1" applyFill="1" applyBorder="1" applyAlignment="1">
      <alignment horizontal="center"/>
      <protection/>
    </xf>
    <xf numFmtId="165" fontId="14" fillId="0" borderId="10" xfId="53" applyNumberFormat="1" applyFont="1" applyFill="1" applyBorder="1" applyAlignment="1">
      <alignment horizontal="left" wrapText="1" indent="1"/>
      <protection/>
    </xf>
    <xf numFmtId="4" fontId="14" fillId="0" borderId="10" xfId="53" applyNumberFormat="1" applyFont="1" applyFill="1" applyBorder="1" applyAlignment="1">
      <alignment shrinkToFit="1"/>
      <protection/>
    </xf>
    <xf numFmtId="0" fontId="14" fillId="0" borderId="10" xfId="0" applyFont="1" applyFill="1" applyBorder="1" applyAlignment="1">
      <alignment horizontal="left" indent="1"/>
    </xf>
    <xf numFmtId="0" fontId="3" fillId="0" borderId="0" xfId="53" applyFont="1" applyFill="1" applyBorder="1" applyAlignment="1">
      <alignment horizontal="left" wrapText="1" indent="1"/>
      <protection/>
    </xf>
    <xf numFmtId="49" fontId="2" fillId="33" borderId="10" xfId="53" applyNumberFormat="1" applyFont="1" applyFill="1" applyBorder="1" applyAlignment="1">
      <alignment horizontal="center"/>
      <protection/>
    </xf>
    <xf numFmtId="4" fontId="14" fillId="0" borderId="10" xfId="0" applyNumberFormat="1" applyFont="1" applyFill="1" applyBorder="1" applyAlignment="1">
      <alignment horizontal="left" wrapText="1" indent="1"/>
    </xf>
    <xf numFmtId="0" fontId="3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right" indent="1"/>
    </xf>
    <xf numFmtId="0" fontId="13" fillId="0" borderId="0" xfId="0" applyNumberFormat="1" applyFont="1" applyFill="1" applyAlignment="1">
      <alignment wrapText="1"/>
    </xf>
    <xf numFmtId="165" fontId="2" fillId="33" borderId="10" xfId="53" applyNumberFormat="1" applyFont="1" applyFill="1" applyBorder="1" applyAlignment="1">
      <alignment horizontal="left" wrapText="1" indent="1"/>
      <protection/>
    </xf>
    <xf numFmtId="4" fontId="2" fillId="33" borderId="10" xfId="0" applyNumberFormat="1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left" vertical="top" wrapText="1" indent="1"/>
    </xf>
    <xf numFmtId="4" fontId="2" fillId="33" borderId="10" xfId="53" applyNumberFormat="1" applyFont="1" applyFill="1" applyBorder="1" applyAlignment="1">
      <alignment shrinkToFit="1"/>
      <protection/>
    </xf>
    <xf numFmtId="0" fontId="2" fillId="33" borderId="0" xfId="0" applyFont="1" applyFill="1" applyAlignment="1">
      <alignment horizontal="left" wrapText="1" indent="1"/>
    </xf>
    <xf numFmtId="0" fontId="2" fillId="33" borderId="10" xfId="0" applyNumberFormat="1" applyFont="1" applyFill="1" applyBorder="1" applyAlignment="1">
      <alignment horizontal="left" wrapText="1" indent="1"/>
    </xf>
    <xf numFmtId="4" fontId="2" fillId="0" borderId="0" xfId="53" applyNumberFormat="1" applyFont="1" applyFill="1" applyBorder="1" applyAlignment="1">
      <alignment horizontal="right"/>
      <protection/>
    </xf>
    <xf numFmtId="164" fontId="3" fillId="0" borderId="12" xfId="0" applyNumberFormat="1" applyFont="1" applyFill="1" applyBorder="1" applyAlignment="1">
      <alignment horizontal="center" vertical="center" wrapText="1"/>
    </xf>
    <xf numFmtId="49" fontId="2" fillId="0" borderId="11" xfId="53" applyNumberFormat="1" applyFont="1" applyFill="1" applyBorder="1" applyAlignment="1">
      <alignment horizontal="center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4" fontId="14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53" applyNumberFormat="1" applyFont="1" applyFill="1" applyBorder="1" applyAlignment="1">
      <alignment wrapText="1"/>
      <protection/>
    </xf>
    <xf numFmtId="4" fontId="1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34" borderId="10" xfId="0" applyNumberFormat="1" applyFont="1" applyFill="1" applyBorder="1" applyAlignment="1">
      <alignment/>
    </xf>
    <xf numFmtId="4" fontId="14" fillId="34" borderId="10" xfId="53" applyNumberFormat="1" applyFont="1" applyFill="1" applyBorder="1" applyAlignment="1">
      <alignment shrinkToFit="1"/>
      <protection/>
    </xf>
    <xf numFmtId="4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 wrapText="1" indent="1"/>
    </xf>
    <xf numFmtId="0" fontId="2" fillId="0" borderId="0" xfId="53" applyFont="1" applyFill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right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53" applyNumberFormat="1" applyFont="1" applyFill="1" applyAlignment="1">
      <alignment horizontal="center"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37"/>
  <sheetViews>
    <sheetView tabSelected="1" view="pageBreakPreview" zoomScaleNormal="95" zoomScaleSheetLayoutView="100" zoomScalePageLayoutView="0" workbookViewId="0" topLeftCell="A1">
      <selection activeCell="E140" sqref="E140"/>
    </sheetView>
  </sheetViews>
  <sheetFormatPr defaultColWidth="9.00390625" defaultRowHeight="69.75" customHeight="1"/>
  <cols>
    <col min="1" max="1" width="8.625" style="10" customWidth="1"/>
    <col min="2" max="2" width="3.875" style="10" customWidth="1"/>
    <col min="3" max="3" width="5.00390625" style="10" customWidth="1"/>
    <col min="4" max="4" width="4.875" style="10" customWidth="1"/>
    <col min="5" max="5" width="59.25390625" style="11" customWidth="1"/>
    <col min="6" max="6" width="13.625" style="11" customWidth="1"/>
    <col min="7" max="7" width="13.125" style="14" customWidth="1"/>
    <col min="8" max="8" width="12.25390625" style="14" customWidth="1"/>
    <col min="9" max="14" width="9.125" style="14" customWidth="1"/>
    <col min="15" max="16384" width="9.125" style="4" customWidth="1"/>
  </cols>
  <sheetData>
    <row r="1" spans="1:10" ht="16.5" customHeight="1">
      <c r="A1" s="6"/>
      <c r="B1" s="6"/>
      <c r="C1" s="6"/>
      <c r="D1" s="6"/>
      <c r="E1" s="33"/>
      <c r="F1" s="33"/>
      <c r="G1" s="46"/>
      <c r="I1" s="23"/>
      <c r="J1" s="23"/>
    </row>
    <row r="2" spans="1:10" ht="16.5" customHeight="1">
      <c r="A2" s="6"/>
      <c r="B2" s="6"/>
      <c r="C2" s="6"/>
      <c r="D2" s="6"/>
      <c r="E2" s="33"/>
      <c r="F2" s="33"/>
      <c r="G2" s="46"/>
      <c r="I2" s="23"/>
      <c r="J2" s="23"/>
    </row>
    <row r="3" spans="1:10" ht="17.25" customHeight="1">
      <c r="A3" s="6"/>
      <c r="B3" s="6"/>
      <c r="C3" s="6"/>
      <c r="D3" s="6"/>
      <c r="E3" s="61"/>
      <c r="F3" s="61"/>
      <c r="G3" s="61"/>
      <c r="H3" s="37"/>
      <c r="I3" s="23"/>
      <c r="J3" s="23"/>
    </row>
    <row r="4" spans="1:10" ht="16.5" customHeight="1">
      <c r="A4" s="6"/>
      <c r="B4" s="6"/>
      <c r="C4" s="6"/>
      <c r="D4" s="6"/>
      <c r="E4" s="62"/>
      <c r="F4" s="62"/>
      <c r="G4" s="62"/>
      <c r="H4" s="36"/>
      <c r="I4" s="23"/>
      <c r="J4" s="23"/>
    </row>
    <row r="5" spans="1:10" ht="12" customHeight="1">
      <c r="A5" s="7"/>
      <c r="B5" s="7"/>
      <c r="C5" s="7"/>
      <c r="D5" s="7"/>
      <c r="E5" s="8"/>
      <c r="F5" s="8"/>
      <c r="G5" s="38"/>
      <c r="H5" s="23"/>
      <c r="I5" s="23"/>
      <c r="J5" s="23"/>
    </row>
    <row r="6" spans="1:14" s="5" customFormat="1" ht="27" customHeight="1">
      <c r="A6" s="71" t="s">
        <v>244</v>
      </c>
      <c r="B6" s="71"/>
      <c r="C6" s="71"/>
      <c r="D6" s="71"/>
      <c r="E6" s="71"/>
      <c r="F6" s="71"/>
      <c r="G6" s="71"/>
      <c r="H6" s="24"/>
      <c r="I6" s="24"/>
      <c r="J6" s="24"/>
      <c r="K6" s="25"/>
      <c r="L6" s="25"/>
      <c r="M6" s="25"/>
      <c r="N6" s="25"/>
    </row>
    <row r="7" spans="1:14" s="5" customFormat="1" ht="27" customHeight="1">
      <c r="A7" s="71" t="s">
        <v>245</v>
      </c>
      <c r="B7" s="71"/>
      <c r="C7" s="71"/>
      <c r="D7" s="71"/>
      <c r="E7" s="71"/>
      <c r="F7" s="71"/>
      <c r="G7" s="71"/>
      <c r="H7" s="39"/>
      <c r="I7" s="39"/>
      <c r="J7" s="39"/>
      <c r="K7" s="39"/>
      <c r="L7" s="25"/>
      <c r="M7" s="25"/>
      <c r="N7" s="25"/>
    </row>
    <row r="8" spans="1:14" s="5" customFormat="1" ht="27" customHeight="1">
      <c r="A8" s="71" t="s">
        <v>261</v>
      </c>
      <c r="B8" s="71"/>
      <c r="C8" s="71"/>
      <c r="D8" s="71"/>
      <c r="E8" s="71"/>
      <c r="F8" s="71"/>
      <c r="G8" s="71"/>
      <c r="H8" s="24"/>
      <c r="I8" s="24"/>
      <c r="J8" s="24"/>
      <c r="K8" s="25"/>
      <c r="L8" s="25"/>
      <c r="M8" s="25"/>
      <c r="N8" s="25"/>
    </row>
    <row r="9" spans="1:14" s="5" customFormat="1" ht="27" customHeight="1">
      <c r="A9" s="71" t="s">
        <v>246</v>
      </c>
      <c r="B9" s="71"/>
      <c r="C9" s="71"/>
      <c r="D9" s="71"/>
      <c r="E9" s="71"/>
      <c r="F9" s="71"/>
      <c r="G9" s="71"/>
      <c r="H9" s="39"/>
      <c r="I9" s="39"/>
      <c r="J9" s="39"/>
      <c r="K9" s="39"/>
      <c r="L9" s="25"/>
      <c r="M9" s="25"/>
      <c r="N9" s="25"/>
    </row>
    <row r="10" spans="1:10" ht="27.75" customHeight="1">
      <c r="A10" s="9"/>
      <c r="B10" s="9"/>
      <c r="C10" s="9"/>
      <c r="D10" s="9"/>
      <c r="E10" s="12"/>
      <c r="F10" s="12"/>
      <c r="G10" s="16"/>
      <c r="H10" s="59" t="s">
        <v>257</v>
      </c>
      <c r="I10" s="23"/>
      <c r="J10" s="23"/>
    </row>
    <row r="11" spans="1:8" ht="21" customHeight="1">
      <c r="A11" s="63" t="s">
        <v>3</v>
      </c>
      <c r="B11" s="64"/>
      <c r="C11" s="64"/>
      <c r="D11" s="65"/>
      <c r="E11" s="69" t="s">
        <v>1</v>
      </c>
      <c r="F11" s="72" t="s">
        <v>253</v>
      </c>
      <c r="G11" s="72"/>
      <c r="H11" s="72"/>
    </row>
    <row r="12" spans="1:8" ht="45.75" customHeight="1">
      <c r="A12" s="66"/>
      <c r="B12" s="67"/>
      <c r="C12" s="67"/>
      <c r="D12" s="68"/>
      <c r="E12" s="70"/>
      <c r="F12" s="47" t="s">
        <v>254</v>
      </c>
      <c r="G12" s="49" t="s">
        <v>255</v>
      </c>
      <c r="H12" s="49" t="s">
        <v>256</v>
      </c>
    </row>
    <row r="13" spans="1:8" ht="21.75" customHeight="1">
      <c r="A13" s="2" t="s">
        <v>55</v>
      </c>
      <c r="B13" s="2" t="s">
        <v>4</v>
      </c>
      <c r="C13" s="2" t="s">
        <v>5</v>
      </c>
      <c r="D13" s="2" t="s">
        <v>6</v>
      </c>
      <c r="E13" s="3" t="s">
        <v>7</v>
      </c>
      <c r="F13" s="52">
        <f>F14+F55</f>
        <v>858813400</v>
      </c>
      <c r="G13" s="22">
        <f>G14+G55+G132</f>
        <v>840615100</v>
      </c>
      <c r="H13" s="22">
        <f>H14+H55+H132</f>
        <v>50453800</v>
      </c>
    </row>
    <row r="14" spans="1:8" ht="20.25" customHeight="1">
      <c r="A14" s="29" t="s">
        <v>8</v>
      </c>
      <c r="B14" s="29" t="s">
        <v>4</v>
      </c>
      <c r="C14" s="29" t="s">
        <v>5</v>
      </c>
      <c r="D14" s="29" t="s">
        <v>6</v>
      </c>
      <c r="E14" s="30" t="s">
        <v>9</v>
      </c>
      <c r="F14" s="50">
        <f>G14+H14</f>
        <v>295354000</v>
      </c>
      <c r="G14" s="31">
        <f>G15+G36</f>
        <v>274459000</v>
      </c>
      <c r="H14" s="31">
        <f>H15+H36</f>
        <v>20895000</v>
      </c>
    </row>
    <row r="15" spans="1:8" ht="22.5" customHeight="1" hidden="1">
      <c r="A15" s="2" t="s">
        <v>8</v>
      </c>
      <c r="B15" s="2" t="s">
        <v>4</v>
      </c>
      <c r="C15" s="2" t="s">
        <v>5</v>
      </c>
      <c r="D15" s="2" t="s">
        <v>6</v>
      </c>
      <c r="E15" s="17" t="s">
        <v>63</v>
      </c>
      <c r="F15" s="50">
        <f aca="true" t="shared" si="0" ref="F15:F54">G15+H15</f>
        <v>285451000</v>
      </c>
      <c r="G15" s="21">
        <f>G16+G18+G20+G29+G31+G35</f>
        <v>265615000</v>
      </c>
      <c r="H15" s="21">
        <f>H16+H18+H20+H29+H31+H35+H24</f>
        <v>19836000</v>
      </c>
    </row>
    <row r="16" spans="1:8" ht="22.5" customHeight="1">
      <c r="A16" s="29" t="s">
        <v>10</v>
      </c>
      <c r="B16" s="29" t="s">
        <v>4</v>
      </c>
      <c r="C16" s="29" t="s">
        <v>5</v>
      </c>
      <c r="D16" s="29" t="s">
        <v>6</v>
      </c>
      <c r="E16" s="30" t="s">
        <v>11</v>
      </c>
      <c r="F16" s="50">
        <f t="shared" si="0"/>
        <v>243868000</v>
      </c>
      <c r="G16" s="31">
        <f>G17</f>
        <v>236939000</v>
      </c>
      <c r="H16" s="31">
        <f>H17</f>
        <v>6929000</v>
      </c>
    </row>
    <row r="17" spans="1:8" ht="21.75" customHeight="1">
      <c r="A17" s="2" t="s">
        <v>0</v>
      </c>
      <c r="B17" s="2" t="s">
        <v>12</v>
      </c>
      <c r="C17" s="2" t="s">
        <v>5</v>
      </c>
      <c r="D17" s="2" t="s">
        <v>13</v>
      </c>
      <c r="E17" s="3" t="s">
        <v>35</v>
      </c>
      <c r="F17" s="50">
        <f t="shared" si="0"/>
        <v>243868000</v>
      </c>
      <c r="G17" s="21">
        <v>236939000</v>
      </c>
      <c r="H17" s="51">
        <v>6929000</v>
      </c>
    </row>
    <row r="18" spans="1:8" ht="33.75" customHeight="1">
      <c r="A18" s="29" t="s">
        <v>56</v>
      </c>
      <c r="B18" s="29" t="s">
        <v>4</v>
      </c>
      <c r="C18" s="29" t="s">
        <v>5</v>
      </c>
      <c r="D18" s="29" t="s">
        <v>6</v>
      </c>
      <c r="E18" s="30" t="s">
        <v>57</v>
      </c>
      <c r="F18" s="50">
        <f t="shared" si="0"/>
        <v>17036000</v>
      </c>
      <c r="G18" s="31">
        <f>G19</f>
        <v>17036000</v>
      </c>
      <c r="H18" s="31">
        <f>H19</f>
        <v>0</v>
      </c>
    </row>
    <row r="19" spans="1:8" ht="33.75" customHeight="1">
      <c r="A19" s="2" t="s">
        <v>58</v>
      </c>
      <c r="B19" s="2" t="s">
        <v>12</v>
      </c>
      <c r="C19" s="2" t="s">
        <v>5</v>
      </c>
      <c r="D19" s="2" t="s">
        <v>13</v>
      </c>
      <c r="E19" s="3" t="s">
        <v>59</v>
      </c>
      <c r="F19" s="50">
        <f t="shared" si="0"/>
        <v>17036000</v>
      </c>
      <c r="G19" s="21">
        <v>17036000</v>
      </c>
      <c r="H19" s="51"/>
    </row>
    <row r="20" spans="1:8" ht="22.5" customHeight="1">
      <c r="A20" s="29" t="s">
        <v>14</v>
      </c>
      <c r="B20" s="29" t="s">
        <v>4</v>
      </c>
      <c r="C20" s="29" t="s">
        <v>5</v>
      </c>
      <c r="D20" s="29" t="s">
        <v>6</v>
      </c>
      <c r="E20" s="30" t="s">
        <v>15</v>
      </c>
      <c r="F20" s="50">
        <f t="shared" si="0"/>
        <v>9356000</v>
      </c>
      <c r="G20" s="31">
        <f>SUM(G21:G23)</f>
        <v>9111000</v>
      </c>
      <c r="H20" s="31">
        <f>SUM(H21:H23)</f>
        <v>245000</v>
      </c>
    </row>
    <row r="21" spans="1:8" ht="21.75" customHeight="1">
      <c r="A21" s="2" t="s">
        <v>16</v>
      </c>
      <c r="B21" s="2" t="s">
        <v>17</v>
      </c>
      <c r="C21" s="2" t="s">
        <v>5</v>
      </c>
      <c r="D21" s="2" t="s">
        <v>13</v>
      </c>
      <c r="E21" s="3" t="s">
        <v>80</v>
      </c>
      <c r="F21" s="50">
        <f t="shared" si="0"/>
        <v>8417000</v>
      </c>
      <c r="G21" s="21">
        <v>8417000</v>
      </c>
      <c r="H21" s="51"/>
    </row>
    <row r="22" spans="1:8" ht="21" customHeight="1">
      <c r="A22" s="2" t="s">
        <v>18</v>
      </c>
      <c r="B22" s="2" t="s">
        <v>12</v>
      </c>
      <c r="C22" s="2" t="s">
        <v>5</v>
      </c>
      <c r="D22" s="2" t="s">
        <v>13</v>
      </c>
      <c r="E22" s="3" t="s">
        <v>19</v>
      </c>
      <c r="F22" s="50">
        <f t="shared" si="0"/>
        <v>817000</v>
      </c>
      <c r="G22" s="21">
        <v>572000</v>
      </c>
      <c r="H22" s="51">
        <v>245000</v>
      </c>
    </row>
    <row r="23" spans="1:8" ht="28.5" customHeight="1">
      <c r="A23" s="2" t="s">
        <v>60</v>
      </c>
      <c r="B23" s="2" t="s">
        <v>17</v>
      </c>
      <c r="C23" s="2" t="s">
        <v>5</v>
      </c>
      <c r="D23" s="2" t="s">
        <v>13</v>
      </c>
      <c r="E23" s="3" t="s">
        <v>81</v>
      </c>
      <c r="F23" s="50">
        <f t="shared" si="0"/>
        <v>122000</v>
      </c>
      <c r="G23" s="21">
        <v>122000</v>
      </c>
      <c r="H23" s="51"/>
    </row>
    <row r="24" spans="1:8" ht="22.5" customHeight="1">
      <c r="A24" s="29" t="s">
        <v>165</v>
      </c>
      <c r="B24" s="29" t="s">
        <v>4</v>
      </c>
      <c r="C24" s="29" t="s">
        <v>5</v>
      </c>
      <c r="D24" s="29" t="s">
        <v>6</v>
      </c>
      <c r="E24" s="30" t="s">
        <v>177</v>
      </c>
      <c r="F24" s="50">
        <f t="shared" si="0"/>
        <v>12660000</v>
      </c>
      <c r="G24" s="50">
        <f>G25+G26</f>
        <v>0</v>
      </c>
      <c r="H24" s="50">
        <f>H25+H26</f>
        <v>12660000</v>
      </c>
    </row>
    <row r="25" spans="1:8" ht="18" customHeight="1">
      <c r="A25" s="2" t="s">
        <v>166</v>
      </c>
      <c r="B25" s="2" t="s">
        <v>4</v>
      </c>
      <c r="C25" s="2" t="s">
        <v>5</v>
      </c>
      <c r="D25" s="2" t="s">
        <v>13</v>
      </c>
      <c r="E25" s="3" t="s">
        <v>173</v>
      </c>
      <c r="F25" s="50">
        <f t="shared" si="0"/>
        <v>2009000</v>
      </c>
      <c r="G25" s="21">
        <v>0</v>
      </c>
      <c r="H25" s="51">
        <v>2009000</v>
      </c>
    </row>
    <row r="26" spans="1:8" ht="17.25" customHeight="1">
      <c r="A26" s="29" t="s">
        <v>167</v>
      </c>
      <c r="B26" s="29" t="s">
        <v>4</v>
      </c>
      <c r="C26" s="29" t="s">
        <v>5</v>
      </c>
      <c r="D26" s="29" t="s">
        <v>13</v>
      </c>
      <c r="E26" s="30" t="s">
        <v>168</v>
      </c>
      <c r="F26" s="50">
        <f t="shared" si="0"/>
        <v>10651000</v>
      </c>
      <c r="G26" s="50">
        <f>G27+G28</f>
        <v>0</v>
      </c>
      <c r="H26" s="50">
        <f>H27+H28</f>
        <v>10651000</v>
      </c>
    </row>
    <row r="27" spans="1:8" ht="15.75" customHeight="1">
      <c r="A27" s="2" t="s">
        <v>169</v>
      </c>
      <c r="B27" s="2" t="s">
        <v>4</v>
      </c>
      <c r="C27" s="2" t="s">
        <v>5</v>
      </c>
      <c r="D27" s="2" t="s">
        <v>13</v>
      </c>
      <c r="E27" s="3" t="s">
        <v>170</v>
      </c>
      <c r="F27" s="50">
        <f t="shared" si="0"/>
        <v>6047000</v>
      </c>
      <c r="G27" s="21">
        <v>0</v>
      </c>
      <c r="H27" s="51">
        <v>6047000</v>
      </c>
    </row>
    <row r="28" spans="1:8" ht="15.75" customHeight="1">
      <c r="A28" s="2" t="s">
        <v>171</v>
      </c>
      <c r="B28" s="2" t="s">
        <v>4</v>
      </c>
      <c r="C28" s="2" t="s">
        <v>5</v>
      </c>
      <c r="D28" s="2" t="s">
        <v>13</v>
      </c>
      <c r="E28" s="3" t="s">
        <v>172</v>
      </c>
      <c r="F28" s="50">
        <f t="shared" si="0"/>
        <v>4604000</v>
      </c>
      <c r="G28" s="21">
        <v>0</v>
      </c>
      <c r="H28" s="51">
        <v>4604000</v>
      </c>
    </row>
    <row r="29" spans="1:8" ht="36.75" customHeight="1">
      <c r="A29" s="29" t="s">
        <v>21</v>
      </c>
      <c r="B29" s="29" t="s">
        <v>4</v>
      </c>
      <c r="C29" s="29" t="s">
        <v>5</v>
      </c>
      <c r="D29" s="29" t="s">
        <v>6</v>
      </c>
      <c r="E29" s="30" t="s">
        <v>22</v>
      </c>
      <c r="F29" s="50">
        <f t="shared" si="0"/>
        <v>319000</v>
      </c>
      <c r="G29" s="31">
        <f>G30</f>
        <v>319000</v>
      </c>
      <c r="H29" s="31">
        <f>H30</f>
        <v>0</v>
      </c>
    </row>
    <row r="30" spans="1:8" ht="25.5" customHeight="1">
      <c r="A30" s="2" t="s">
        <v>23</v>
      </c>
      <c r="B30" s="2" t="s">
        <v>12</v>
      </c>
      <c r="C30" s="2" t="s">
        <v>5</v>
      </c>
      <c r="D30" s="2" t="s">
        <v>13</v>
      </c>
      <c r="E30" s="3" t="s">
        <v>24</v>
      </c>
      <c r="F30" s="50">
        <f t="shared" si="0"/>
        <v>319000</v>
      </c>
      <c r="G30" s="21">
        <v>319000</v>
      </c>
      <c r="H30" s="51"/>
    </row>
    <row r="31" spans="1:8" ht="21.75" customHeight="1">
      <c r="A31" s="29" t="s">
        <v>25</v>
      </c>
      <c r="B31" s="29" t="s">
        <v>4</v>
      </c>
      <c r="C31" s="29" t="s">
        <v>5</v>
      </c>
      <c r="D31" s="29" t="s">
        <v>6</v>
      </c>
      <c r="E31" s="30" t="s">
        <v>26</v>
      </c>
      <c r="F31" s="50">
        <f t="shared" si="0"/>
        <v>2212000</v>
      </c>
      <c r="G31" s="31">
        <f>SUM(G32:G34)</f>
        <v>2210000</v>
      </c>
      <c r="H31" s="31">
        <f>SUM(H32:H34)</f>
        <v>2000</v>
      </c>
    </row>
    <row r="32" spans="1:8" ht="50.25" customHeight="1">
      <c r="A32" s="2" t="s">
        <v>27</v>
      </c>
      <c r="B32" s="2" t="s">
        <v>12</v>
      </c>
      <c r="C32" s="2" t="s">
        <v>5</v>
      </c>
      <c r="D32" s="2" t="s">
        <v>13</v>
      </c>
      <c r="E32" s="3" t="s">
        <v>164</v>
      </c>
      <c r="F32" s="50">
        <f t="shared" si="0"/>
        <v>2210000</v>
      </c>
      <c r="G32" s="51">
        <v>2210000</v>
      </c>
      <c r="H32" s="51"/>
    </row>
    <row r="33" spans="1:8" ht="51.75" customHeight="1">
      <c r="A33" s="2" t="s">
        <v>174</v>
      </c>
      <c r="B33" s="2" t="s">
        <v>12</v>
      </c>
      <c r="C33" s="2" t="s">
        <v>5</v>
      </c>
      <c r="D33" s="2" t="s">
        <v>13</v>
      </c>
      <c r="E33" s="27" t="s">
        <v>178</v>
      </c>
      <c r="F33" s="50">
        <f t="shared" si="0"/>
        <v>2000</v>
      </c>
      <c r="G33" s="51"/>
      <c r="H33" s="51">
        <v>2000</v>
      </c>
    </row>
    <row r="34" spans="1:8" ht="31.5" customHeight="1" hidden="1">
      <c r="A34" s="2" t="s">
        <v>76</v>
      </c>
      <c r="B34" s="2" t="s">
        <v>12</v>
      </c>
      <c r="C34" s="2" t="s">
        <v>5</v>
      </c>
      <c r="D34" s="2" t="s">
        <v>13</v>
      </c>
      <c r="E34" s="3" t="s">
        <v>77</v>
      </c>
      <c r="F34" s="50">
        <f t="shared" si="0"/>
        <v>0</v>
      </c>
      <c r="G34" s="21">
        <v>0</v>
      </c>
      <c r="H34" s="51"/>
    </row>
    <row r="35" spans="1:8" ht="34.5" customHeight="1">
      <c r="A35" s="29" t="s">
        <v>61</v>
      </c>
      <c r="B35" s="29" t="s">
        <v>4</v>
      </c>
      <c r="C35" s="29" t="s">
        <v>5</v>
      </c>
      <c r="D35" s="29" t="s">
        <v>6</v>
      </c>
      <c r="E35" s="35" t="s">
        <v>53</v>
      </c>
      <c r="F35" s="50">
        <f t="shared" si="0"/>
        <v>0</v>
      </c>
      <c r="G35" s="31">
        <v>0</v>
      </c>
      <c r="H35" s="56">
        <v>0</v>
      </c>
    </row>
    <row r="36" spans="1:8" ht="22.5" customHeight="1" hidden="1">
      <c r="A36" s="2" t="s">
        <v>8</v>
      </c>
      <c r="B36" s="2" t="s">
        <v>4</v>
      </c>
      <c r="C36" s="2" t="s">
        <v>5</v>
      </c>
      <c r="D36" s="2" t="s">
        <v>6</v>
      </c>
      <c r="E36" s="17" t="s">
        <v>78</v>
      </c>
      <c r="F36" s="50">
        <f t="shared" si="0"/>
        <v>9903000</v>
      </c>
      <c r="G36" s="21">
        <f>G37+G46+G48+G50+G53+G54</f>
        <v>8844000</v>
      </c>
      <c r="H36" s="21">
        <f>H37+H46+H48+H50+H53+H54</f>
        <v>1059000</v>
      </c>
    </row>
    <row r="37" spans="1:8" ht="36" customHeight="1">
      <c r="A37" s="29" t="s">
        <v>28</v>
      </c>
      <c r="B37" s="29" t="s">
        <v>4</v>
      </c>
      <c r="C37" s="29" t="s">
        <v>5</v>
      </c>
      <c r="D37" s="29" t="s">
        <v>6</v>
      </c>
      <c r="E37" s="30" t="s">
        <v>29</v>
      </c>
      <c r="F37" s="50">
        <f t="shared" si="0"/>
        <v>6532000</v>
      </c>
      <c r="G37" s="31">
        <f>SUM(G38:G45)</f>
        <v>5473000</v>
      </c>
      <c r="H37" s="31">
        <f>SUM(H38:H45)</f>
        <v>1059000</v>
      </c>
    </row>
    <row r="38" spans="1:8" ht="66" customHeight="1">
      <c r="A38" s="34" t="s">
        <v>30</v>
      </c>
      <c r="B38" s="34" t="s">
        <v>89</v>
      </c>
      <c r="C38" s="34" t="s">
        <v>5</v>
      </c>
      <c r="D38" s="34" t="s">
        <v>31</v>
      </c>
      <c r="E38" s="40" t="s">
        <v>241</v>
      </c>
      <c r="F38" s="50">
        <f t="shared" si="0"/>
        <v>4150000</v>
      </c>
      <c r="G38" s="21">
        <v>4150000</v>
      </c>
      <c r="H38" s="51"/>
    </row>
    <row r="39" spans="1:8" ht="53.25" customHeight="1">
      <c r="A39" s="2" t="s">
        <v>175</v>
      </c>
      <c r="B39" s="2" t="s">
        <v>20</v>
      </c>
      <c r="C39" s="2" t="s">
        <v>5</v>
      </c>
      <c r="D39" s="2" t="s">
        <v>31</v>
      </c>
      <c r="E39" s="27" t="s">
        <v>179</v>
      </c>
      <c r="F39" s="50">
        <f t="shared" si="0"/>
        <v>98000</v>
      </c>
      <c r="G39" s="21">
        <v>0</v>
      </c>
      <c r="H39" s="51">
        <v>98000</v>
      </c>
    </row>
    <row r="40" spans="1:8" ht="57.75" customHeight="1">
      <c r="A40" s="2" t="s">
        <v>82</v>
      </c>
      <c r="B40" s="2" t="s">
        <v>89</v>
      </c>
      <c r="C40" s="2" t="s">
        <v>5</v>
      </c>
      <c r="D40" s="2" t="s">
        <v>31</v>
      </c>
      <c r="E40" s="3" t="s">
        <v>83</v>
      </c>
      <c r="F40" s="50">
        <f t="shared" si="0"/>
        <v>425000</v>
      </c>
      <c r="G40" s="21">
        <v>425000</v>
      </c>
      <c r="H40" s="51"/>
    </row>
    <row r="41" spans="1:8" ht="51.75" customHeight="1">
      <c r="A41" s="2" t="s">
        <v>82</v>
      </c>
      <c r="B41" s="2" t="s">
        <v>20</v>
      </c>
      <c r="C41" s="2" t="s">
        <v>5</v>
      </c>
      <c r="D41" s="2" t="s">
        <v>31</v>
      </c>
      <c r="E41" s="3" t="s">
        <v>262</v>
      </c>
      <c r="F41" s="50">
        <f t="shared" si="0"/>
        <v>1000</v>
      </c>
      <c r="G41" s="21"/>
      <c r="H41" s="51">
        <v>1000</v>
      </c>
    </row>
    <row r="42" spans="1:8" ht="27" customHeight="1">
      <c r="A42" s="34" t="s">
        <v>247</v>
      </c>
      <c r="B42" s="34" t="s">
        <v>89</v>
      </c>
      <c r="C42" s="34" t="s">
        <v>5</v>
      </c>
      <c r="D42" s="34" t="s">
        <v>31</v>
      </c>
      <c r="E42" s="40" t="s">
        <v>248</v>
      </c>
      <c r="F42" s="50">
        <f t="shared" si="0"/>
        <v>550000</v>
      </c>
      <c r="G42" s="43">
        <v>550000</v>
      </c>
      <c r="H42" s="51"/>
    </row>
    <row r="43" spans="1:8" ht="42.75" customHeight="1">
      <c r="A43" s="48" t="s">
        <v>144</v>
      </c>
      <c r="B43" s="48" t="s">
        <v>89</v>
      </c>
      <c r="C43" s="48" t="s">
        <v>5</v>
      </c>
      <c r="D43" s="48" t="s">
        <v>31</v>
      </c>
      <c r="E43" s="27" t="s">
        <v>145</v>
      </c>
      <c r="F43" s="50">
        <f t="shared" si="0"/>
        <v>8000</v>
      </c>
      <c r="G43" s="22">
        <v>8000</v>
      </c>
      <c r="H43" s="51"/>
    </row>
    <row r="44" spans="1:8" ht="63.75" customHeight="1">
      <c r="A44" s="2" t="s">
        <v>90</v>
      </c>
      <c r="B44" s="2" t="s">
        <v>89</v>
      </c>
      <c r="C44" s="2" t="s">
        <v>5</v>
      </c>
      <c r="D44" s="2" t="s">
        <v>31</v>
      </c>
      <c r="E44" s="3" t="s">
        <v>91</v>
      </c>
      <c r="F44" s="50">
        <f t="shared" si="0"/>
        <v>1300000</v>
      </c>
      <c r="G44" s="21">
        <v>340000</v>
      </c>
      <c r="H44" s="51">
        <v>960000</v>
      </c>
    </row>
    <row r="45" spans="1:8" ht="51.75" customHeight="1" hidden="1">
      <c r="A45" s="2" t="s">
        <v>90</v>
      </c>
      <c r="B45" s="2" t="s">
        <v>20</v>
      </c>
      <c r="C45" s="2" t="s">
        <v>5</v>
      </c>
      <c r="D45" s="2" t="s">
        <v>31</v>
      </c>
      <c r="E45" s="3" t="s">
        <v>180</v>
      </c>
      <c r="F45" s="50">
        <f t="shared" si="0"/>
        <v>0</v>
      </c>
      <c r="G45" s="21">
        <v>0</v>
      </c>
      <c r="H45" s="51"/>
    </row>
    <row r="46" spans="1:8" ht="24.75" customHeight="1">
      <c r="A46" s="29" t="s">
        <v>92</v>
      </c>
      <c r="B46" s="29" t="s">
        <v>4</v>
      </c>
      <c r="C46" s="29" t="s">
        <v>5</v>
      </c>
      <c r="D46" s="29" t="s">
        <v>6</v>
      </c>
      <c r="E46" s="30" t="s">
        <v>93</v>
      </c>
      <c r="F46" s="50">
        <f t="shared" si="0"/>
        <v>545000</v>
      </c>
      <c r="G46" s="31">
        <f>G47</f>
        <v>545000</v>
      </c>
      <c r="H46" s="31">
        <f>H47</f>
        <v>0</v>
      </c>
    </row>
    <row r="47" spans="1:8" ht="21" customHeight="1">
      <c r="A47" s="2" t="s">
        <v>94</v>
      </c>
      <c r="B47" s="2" t="s">
        <v>12</v>
      </c>
      <c r="C47" s="2" t="s">
        <v>5</v>
      </c>
      <c r="D47" s="2" t="s">
        <v>31</v>
      </c>
      <c r="E47" s="3" t="s">
        <v>2</v>
      </c>
      <c r="F47" s="50">
        <f t="shared" si="0"/>
        <v>545000</v>
      </c>
      <c r="G47" s="21">
        <v>545000</v>
      </c>
      <c r="H47" s="51"/>
    </row>
    <row r="48" spans="1:8" ht="33.75" customHeight="1" hidden="1">
      <c r="A48" s="29" t="s">
        <v>95</v>
      </c>
      <c r="B48" s="29" t="s">
        <v>4</v>
      </c>
      <c r="C48" s="29" t="s">
        <v>5</v>
      </c>
      <c r="D48" s="29" t="s">
        <v>6</v>
      </c>
      <c r="E48" s="30" t="s">
        <v>96</v>
      </c>
      <c r="F48" s="50">
        <f t="shared" si="0"/>
        <v>0</v>
      </c>
      <c r="G48" s="31">
        <f>G49</f>
        <v>0</v>
      </c>
      <c r="H48" s="56">
        <v>0</v>
      </c>
    </row>
    <row r="49" spans="1:8" ht="35.25" customHeight="1" hidden="1">
      <c r="A49" s="2" t="s">
        <v>225</v>
      </c>
      <c r="B49" s="2" t="s">
        <v>89</v>
      </c>
      <c r="C49" s="2" t="s">
        <v>5</v>
      </c>
      <c r="D49" s="2" t="s">
        <v>97</v>
      </c>
      <c r="E49" s="40" t="s">
        <v>226</v>
      </c>
      <c r="F49" s="50">
        <f t="shared" si="0"/>
        <v>0</v>
      </c>
      <c r="G49" s="21">
        <v>0</v>
      </c>
      <c r="H49" s="51">
        <v>0</v>
      </c>
    </row>
    <row r="50" spans="1:8" ht="31.5" customHeight="1">
      <c r="A50" s="29" t="s">
        <v>64</v>
      </c>
      <c r="B50" s="29" t="s">
        <v>4</v>
      </c>
      <c r="C50" s="29" t="s">
        <v>5</v>
      </c>
      <c r="D50" s="29" t="s">
        <v>6</v>
      </c>
      <c r="E50" s="30" t="s">
        <v>65</v>
      </c>
      <c r="F50" s="50">
        <f t="shared" si="0"/>
        <v>100000</v>
      </c>
      <c r="G50" s="31">
        <f>SUM(G51:G52)</f>
        <v>100000</v>
      </c>
      <c r="H50" s="31">
        <f>SUM(H51:H52)</f>
        <v>0</v>
      </c>
    </row>
    <row r="51" spans="1:8" ht="42" customHeight="1">
      <c r="A51" s="34" t="s">
        <v>66</v>
      </c>
      <c r="B51" s="34" t="s">
        <v>89</v>
      </c>
      <c r="C51" s="34" t="s">
        <v>5</v>
      </c>
      <c r="D51" s="34" t="s">
        <v>67</v>
      </c>
      <c r="E51" s="44" t="s">
        <v>242</v>
      </c>
      <c r="F51" s="50">
        <f t="shared" si="0"/>
        <v>100000</v>
      </c>
      <c r="G51" s="43">
        <v>100000</v>
      </c>
      <c r="H51" s="51"/>
    </row>
    <row r="52" spans="1:8" ht="36" customHeight="1" hidden="1">
      <c r="A52" s="2" t="s">
        <v>115</v>
      </c>
      <c r="B52" s="2" t="s">
        <v>89</v>
      </c>
      <c r="C52" s="2" t="s">
        <v>5</v>
      </c>
      <c r="D52" s="2" t="s">
        <v>67</v>
      </c>
      <c r="E52" s="27" t="s">
        <v>133</v>
      </c>
      <c r="F52" s="50">
        <f t="shared" si="0"/>
        <v>0</v>
      </c>
      <c r="G52" s="21"/>
      <c r="H52" s="51"/>
    </row>
    <row r="53" spans="1:14" s="20" customFormat="1" ht="25.5" customHeight="1">
      <c r="A53" s="29" t="s">
        <v>68</v>
      </c>
      <c r="B53" s="29" t="s">
        <v>4</v>
      </c>
      <c r="C53" s="29" t="s">
        <v>5</v>
      </c>
      <c r="D53" s="29" t="s">
        <v>6</v>
      </c>
      <c r="E53" s="30" t="s">
        <v>69</v>
      </c>
      <c r="F53" s="50">
        <f t="shared" si="0"/>
        <v>2696000</v>
      </c>
      <c r="G53" s="31">
        <v>2696000</v>
      </c>
      <c r="H53" s="54">
        <v>0</v>
      </c>
      <c r="I53" s="26"/>
      <c r="J53" s="26"/>
      <c r="K53" s="26"/>
      <c r="L53" s="26"/>
      <c r="M53" s="26"/>
      <c r="N53" s="26"/>
    </row>
    <row r="54" spans="1:8" ht="23.25" customHeight="1">
      <c r="A54" s="2" t="s">
        <v>84</v>
      </c>
      <c r="B54" s="2" t="s">
        <v>4</v>
      </c>
      <c r="C54" s="2" t="s">
        <v>5</v>
      </c>
      <c r="D54" s="2" t="s">
        <v>6</v>
      </c>
      <c r="E54" s="30" t="s">
        <v>54</v>
      </c>
      <c r="F54" s="50">
        <f t="shared" si="0"/>
        <v>30000</v>
      </c>
      <c r="G54" s="31">
        <v>30000</v>
      </c>
      <c r="H54" s="51"/>
    </row>
    <row r="55" spans="1:8" ht="22.5" customHeight="1">
      <c r="A55" s="29" t="s">
        <v>70</v>
      </c>
      <c r="B55" s="29" t="s">
        <v>4</v>
      </c>
      <c r="C55" s="29" t="s">
        <v>5</v>
      </c>
      <c r="D55" s="29" t="s">
        <v>6</v>
      </c>
      <c r="E55" s="30" t="s">
        <v>71</v>
      </c>
      <c r="F55" s="50">
        <f>F56+F130+F132</f>
        <v>563459400</v>
      </c>
      <c r="G55" s="31">
        <f>G56+G130</f>
        <v>566156100</v>
      </c>
      <c r="H55" s="31">
        <f>H56+H130</f>
        <v>29558800</v>
      </c>
    </row>
    <row r="56" spans="1:8" ht="31.5" customHeight="1">
      <c r="A56" s="2" t="s">
        <v>72</v>
      </c>
      <c r="B56" s="2" t="s">
        <v>4</v>
      </c>
      <c r="C56" s="2" t="s">
        <v>5</v>
      </c>
      <c r="D56" s="2" t="s">
        <v>6</v>
      </c>
      <c r="E56" s="3" t="s">
        <v>73</v>
      </c>
      <c r="F56" s="52">
        <f>F57+F63++F85+F121</f>
        <v>563459400</v>
      </c>
      <c r="G56" s="21">
        <f>G57+G63+G85+G121</f>
        <v>566156100</v>
      </c>
      <c r="H56" s="21">
        <f>H57+H63+H85+H121</f>
        <v>29558800</v>
      </c>
    </row>
    <row r="57" spans="1:8" ht="35.25" customHeight="1">
      <c r="A57" s="2" t="s">
        <v>190</v>
      </c>
      <c r="B57" s="2" t="s">
        <v>4</v>
      </c>
      <c r="C57" s="2" t="s">
        <v>5</v>
      </c>
      <c r="D57" s="2" t="s">
        <v>74</v>
      </c>
      <c r="E57" s="3" t="s">
        <v>182</v>
      </c>
      <c r="F57" s="52">
        <f>G57</f>
        <v>64850000</v>
      </c>
      <c r="G57" s="21">
        <f>SUM(G58:G62)</f>
        <v>64850000</v>
      </c>
      <c r="H57" s="21">
        <f>SUM(H58:H62)</f>
        <v>17643500</v>
      </c>
    </row>
    <row r="58" spans="1:8" ht="35.25" customHeight="1" hidden="1">
      <c r="A58" s="2" t="s">
        <v>191</v>
      </c>
      <c r="B58" s="2" t="s">
        <v>89</v>
      </c>
      <c r="C58" s="2" t="s">
        <v>5</v>
      </c>
      <c r="D58" s="2" t="s">
        <v>74</v>
      </c>
      <c r="E58" s="3" t="s">
        <v>85</v>
      </c>
      <c r="F58" s="52">
        <f aca="true" t="shared" si="1" ref="F58:F120">G58</f>
        <v>64850000</v>
      </c>
      <c r="G58" s="21">
        <v>64850000</v>
      </c>
      <c r="H58" s="51"/>
    </row>
    <row r="59" spans="1:8" ht="31.5" customHeight="1" hidden="1">
      <c r="A59" s="2" t="s">
        <v>191</v>
      </c>
      <c r="B59" s="2" t="s">
        <v>20</v>
      </c>
      <c r="C59" s="2" t="s">
        <v>5</v>
      </c>
      <c r="D59" s="2" t="s">
        <v>74</v>
      </c>
      <c r="E59" s="3" t="s">
        <v>176</v>
      </c>
      <c r="F59" s="52">
        <f t="shared" si="1"/>
        <v>0</v>
      </c>
      <c r="G59" s="21"/>
      <c r="H59" s="51">
        <v>6123300</v>
      </c>
    </row>
    <row r="60" spans="1:8" ht="35.25" customHeight="1" hidden="1">
      <c r="A60" s="2" t="s">
        <v>183</v>
      </c>
      <c r="B60" s="2" t="s">
        <v>89</v>
      </c>
      <c r="C60" s="2" t="s">
        <v>5</v>
      </c>
      <c r="D60" s="2" t="s">
        <v>74</v>
      </c>
      <c r="E60" s="3" t="s">
        <v>134</v>
      </c>
      <c r="F60" s="52">
        <f t="shared" si="1"/>
        <v>0</v>
      </c>
      <c r="G60" s="21">
        <v>0</v>
      </c>
      <c r="H60" s="51"/>
    </row>
    <row r="61" spans="1:8" ht="35.25" customHeight="1" hidden="1">
      <c r="A61" s="2" t="s">
        <v>183</v>
      </c>
      <c r="B61" s="2" t="s">
        <v>20</v>
      </c>
      <c r="C61" s="2" t="s">
        <v>5</v>
      </c>
      <c r="D61" s="2" t="s">
        <v>74</v>
      </c>
      <c r="E61" s="3" t="s">
        <v>260</v>
      </c>
      <c r="F61" s="52">
        <f t="shared" si="1"/>
        <v>0</v>
      </c>
      <c r="G61" s="21"/>
      <c r="H61" s="51">
        <v>11520200</v>
      </c>
    </row>
    <row r="62" spans="1:8" ht="24" customHeight="1" hidden="1">
      <c r="A62" s="2" t="s">
        <v>192</v>
      </c>
      <c r="B62" s="2" t="s">
        <v>89</v>
      </c>
      <c r="C62" s="2" t="s">
        <v>5</v>
      </c>
      <c r="D62" s="2" t="s">
        <v>74</v>
      </c>
      <c r="E62" s="3" t="s">
        <v>116</v>
      </c>
      <c r="F62" s="52">
        <f t="shared" si="1"/>
        <v>0</v>
      </c>
      <c r="G62" s="21">
        <v>0</v>
      </c>
      <c r="H62" s="51"/>
    </row>
    <row r="63" spans="1:8" ht="34.5" customHeight="1" hidden="1">
      <c r="A63" s="2" t="s">
        <v>194</v>
      </c>
      <c r="B63" s="2" t="s">
        <v>4</v>
      </c>
      <c r="C63" s="2" t="s">
        <v>5</v>
      </c>
      <c r="D63" s="2" t="s">
        <v>74</v>
      </c>
      <c r="E63" s="3" t="s">
        <v>193</v>
      </c>
      <c r="F63" s="52">
        <f t="shared" si="1"/>
        <v>0</v>
      </c>
      <c r="G63" s="21">
        <f>G65+G66+G67+G69+G70+G64+G68</f>
        <v>0</v>
      </c>
      <c r="H63" s="51"/>
    </row>
    <row r="64" spans="1:8" ht="34.5" customHeight="1" hidden="1">
      <c r="A64" s="2" t="s">
        <v>227</v>
      </c>
      <c r="B64" s="2" t="s">
        <v>89</v>
      </c>
      <c r="C64" s="2" t="s">
        <v>5</v>
      </c>
      <c r="D64" s="2" t="s">
        <v>74</v>
      </c>
      <c r="E64" s="3" t="s">
        <v>135</v>
      </c>
      <c r="F64" s="52">
        <f t="shared" si="1"/>
        <v>0</v>
      </c>
      <c r="G64" s="21">
        <v>0</v>
      </c>
      <c r="H64" s="51"/>
    </row>
    <row r="65" spans="1:8" ht="34.5" customHeight="1" hidden="1">
      <c r="A65" s="2" t="s">
        <v>195</v>
      </c>
      <c r="B65" s="2" t="s">
        <v>89</v>
      </c>
      <c r="C65" s="2" t="s">
        <v>5</v>
      </c>
      <c r="D65" s="2" t="s">
        <v>74</v>
      </c>
      <c r="E65" s="3" t="s">
        <v>117</v>
      </c>
      <c r="F65" s="52">
        <f t="shared" si="1"/>
        <v>0</v>
      </c>
      <c r="G65" s="21">
        <v>0</v>
      </c>
      <c r="H65" s="51"/>
    </row>
    <row r="66" spans="1:8" ht="60" customHeight="1" hidden="1">
      <c r="A66" s="2" t="s">
        <v>196</v>
      </c>
      <c r="B66" s="2" t="s">
        <v>89</v>
      </c>
      <c r="C66" s="2" t="s">
        <v>5</v>
      </c>
      <c r="D66" s="2" t="s">
        <v>74</v>
      </c>
      <c r="E66" s="3" t="s">
        <v>118</v>
      </c>
      <c r="F66" s="52">
        <f t="shared" si="1"/>
        <v>0</v>
      </c>
      <c r="G66" s="21">
        <v>0</v>
      </c>
      <c r="H66" s="51"/>
    </row>
    <row r="67" spans="1:8" ht="39" customHeight="1" hidden="1">
      <c r="A67" s="2" t="s">
        <v>197</v>
      </c>
      <c r="B67" s="2" t="s">
        <v>89</v>
      </c>
      <c r="C67" s="2" t="s">
        <v>5</v>
      </c>
      <c r="D67" s="2" t="s">
        <v>74</v>
      </c>
      <c r="E67" s="3" t="s">
        <v>119</v>
      </c>
      <c r="F67" s="52">
        <f t="shared" si="1"/>
        <v>0</v>
      </c>
      <c r="G67" s="21">
        <v>0</v>
      </c>
      <c r="H67" s="51"/>
    </row>
    <row r="68" spans="1:8" ht="39" customHeight="1" hidden="1">
      <c r="A68" s="2" t="s">
        <v>228</v>
      </c>
      <c r="B68" s="2" t="s">
        <v>89</v>
      </c>
      <c r="C68" s="2" t="s">
        <v>5</v>
      </c>
      <c r="D68" s="2" t="s">
        <v>74</v>
      </c>
      <c r="E68" s="40" t="s">
        <v>146</v>
      </c>
      <c r="F68" s="52">
        <f t="shared" si="1"/>
        <v>0</v>
      </c>
      <c r="G68" s="21">
        <v>0</v>
      </c>
      <c r="H68" s="51"/>
    </row>
    <row r="69" spans="1:8" ht="44.25" customHeight="1" hidden="1">
      <c r="A69" s="2" t="s">
        <v>229</v>
      </c>
      <c r="B69" s="2" t="s">
        <v>89</v>
      </c>
      <c r="C69" s="2" t="s">
        <v>5</v>
      </c>
      <c r="D69" s="2" t="s">
        <v>74</v>
      </c>
      <c r="E69" s="40" t="s">
        <v>233</v>
      </c>
      <c r="F69" s="52">
        <f t="shared" si="1"/>
        <v>0</v>
      </c>
      <c r="G69" s="21">
        <v>0</v>
      </c>
      <c r="H69" s="51"/>
    </row>
    <row r="70" spans="1:8" ht="24.75" customHeight="1" hidden="1">
      <c r="A70" s="2" t="s">
        <v>198</v>
      </c>
      <c r="B70" s="2" t="s">
        <v>89</v>
      </c>
      <c r="C70" s="2" t="s">
        <v>5</v>
      </c>
      <c r="D70" s="2" t="s">
        <v>74</v>
      </c>
      <c r="E70" s="15" t="s">
        <v>98</v>
      </c>
      <c r="F70" s="52">
        <f t="shared" si="1"/>
        <v>0</v>
      </c>
      <c r="G70" s="51">
        <f>SUM(G71:G84)</f>
        <v>0</v>
      </c>
      <c r="H70" s="51"/>
    </row>
    <row r="71" spans="1:8" ht="66.75" customHeight="1" hidden="1">
      <c r="A71" s="2" t="s">
        <v>198</v>
      </c>
      <c r="B71" s="2" t="s">
        <v>89</v>
      </c>
      <c r="C71" s="2" t="s">
        <v>120</v>
      </c>
      <c r="D71" s="2" t="s">
        <v>74</v>
      </c>
      <c r="E71" s="15" t="s">
        <v>122</v>
      </c>
      <c r="F71" s="52">
        <f t="shared" si="1"/>
        <v>0</v>
      </c>
      <c r="G71" s="51"/>
      <c r="H71" s="51"/>
    </row>
    <row r="72" spans="1:8" ht="54" customHeight="1" hidden="1">
      <c r="A72" s="2" t="s">
        <v>198</v>
      </c>
      <c r="B72" s="2" t="s">
        <v>89</v>
      </c>
      <c r="C72" s="2" t="s">
        <v>121</v>
      </c>
      <c r="D72" s="2" t="s">
        <v>74</v>
      </c>
      <c r="E72" s="15" t="s">
        <v>237</v>
      </c>
      <c r="F72" s="52">
        <f t="shared" si="1"/>
        <v>0</v>
      </c>
      <c r="G72" s="51">
        <v>0</v>
      </c>
      <c r="H72" s="51"/>
    </row>
    <row r="73" spans="1:8" ht="41.25" customHeight="1" hidden="1">
      <c r="A73" s="2" t="s">
        <v>198</v>
      </c>
      <c r="B73" s="2" t="s">
        <v>89</v>
      </c>
      <c r="C73" s="2" t="s">
        <v>123</v>
      </c>
      <c r="D73" s="2" t="s">
        <v>74</v>
      </c>
      <c r="E73" s="15" t="s">
        <v>219</v>
      </c>
      <c r="F73" s="52">
        <f t="shared" si="1"/>
        <v>0</v>
      </c>
      <c r="G73" s="51">
        <v>0</v>
      </c>
      <c r="H73" s="51"/>
    </row>
    <row r="74" spans="1:8" ht="76.5" customHeight="1" hidden="1">
      <c r="A74" s="2" t="s">
        <v>198</v>
      </c>
      <c r="B74" s="2" t="s">
        <v>89</v>
      </c>
      <c r="C74" s="2" t="s">
        <v>240</v>
      </c>
      <c r="D74" s="2" t="s">
        <v>74</v>
      </c>
      <c r="E74" s="41" t="s">
        <v>243</v>
      </c>
      <c r="F74" s="52">
        <f t="shared" si="1"/>
        <v>0</v>
      </c>
      <c r="G74" s="51">
        <v>0</v>
      </c>
      <c r="H74" s="51"/>
    </row>
    <row r="75" spans="1:8" ht="43.5" customHeight="1" hidden="1">
      <c r="A75" s="2" t="s">
        <v>198</v>
      </c>
      <c r="B75" s="2" t="s">
        <v>89</v>
      </c>
      <c r="C75" s="2" t="s">
        <v>140</v>
      </c>
      <c r="D75" s="2" t="s">
        <v>74</v>
      </c>
      <c r="E75" s="15" t="s">
        <v>238</v>
      </c>
      <c r="F75" s="52">
        <f t="shared" si="1"/>
        <v>0</v>
      </c>
      <c r="G75" s="51">
        <v>0</v>
      </c>
      <c r="H75" s="51"/>
    </row>
    <row r="76" spans="1:8" ht="52.5" customHeight="1" hidden="1">
      <c r="A76" s="2" t="s">
        <v>198</v>
      </c>
      <c r="B76" s="2" t="s">
        <v>89</v>
      </c>
      <c r="C76" s="2" t="s">
        <v>124</v>
      </c>
      <c r="D76" s="2" t="s">
        <v>74</v>
      </c>
      <c r="E76" s="15" t="s">
        <v>220</v>
      </c>
      <c r="F76" s="52">
        <f t="shared" si="1"/>
        <v>0</v>
      </c>
      <c r="G76" s="51">
        <v>0</v>
      </c>
      <c r="H76" s="51"/>
    </row>
    <row r="77" spans="1:8" ht="51.75" customHeight="1" hidden="1">
      <c r="A77" s="2" t="s">
        <v>198</v>
      </c>
      <c r="B77" s="2" t="s">
        <v>89</v>
      </c>
      <c r="C77" s="2" t="s">
        <v>109</v>
      </c>
      <c r="D77" s="2" t="s">
        <v>74</v>
      </c>
      <c r="E77" s="15" t="s">
        <v>87</v>
      </c>
      <c r="F77" s="52">
        <f t="shared" si="1"/>
        <v>0</v>
      </c>
      <c r="G77" s="51"/>
      <c r="H77" s="51"/>
    </row>
    <row r="78" spans="1:8" ht="30" customHeight="1" hidden="1">
      <c r="A78" s="2" t="s">
        <v>198</v>
      </c>
      <c r="B78" s="2" t="s">
        <v>89</v>
      </c>
      <c r="C78" s="2" t="s">
        <v>136</v>
      </c>
      <c r="D78" s="2" t="s">
        <v>74</v>
      </c>
      <c r="E78" s="15" t="s">
        <v>147</v>
      </c>
      <c r="F78" s="52">
        <f t="shared" si="1"/>
        <v>0</v>
      </c>
      <c r="G78" s="51">
        <v>0</v>
      </c>
      <c r="H78" s="51"/>
    </row>
    <row r="79" spans="1:8" ht="51.75" customHeight="1" hidden="1">
      <c r="A79" s="2" t="s">
        <v>198</v>
      </c>
      <c r="B79" s="2" t="s">
        <v>89</v>
      </c>
      <c r="C79" s="2" t="s">
        <v>137</v>
      </c>
      <c r="D79" s="2" t="s">
        <v>74</v>
      </c>
      <c r="E79" s="15" t="s">
        <v>148</v>
      </c>
      <c r="F79" s="52">
        <f t="shared" si="1"/>
        <v>0</v>
      </c>
      <c r="G79" s="51"/>
      <c r="H79" s="51"/>
    </row>
    <row r="80" spans="1:8" ht="33.75" customHeight="1" hidden="1">
      <c r="A80" s="2" t="s">
        <v>198</v>
      </c>
      <c r="B80" s="2" t="s">
        <v>89</v>
      </c>
      <c r="C80" s="2" t="s">
        <v>138</v>
      </c>
      <c r="D80" s="2" t="s">
        <v>74</v>
      </c>
      <c r="E80" s="15" t="s">
        <v>149</v>
      </c>
      <c r="F80" s="52">
        <f t="shared" si="1"/>
        <v>0</v>
      </c>
      <c r="G80" s="51"/>
      <c r="H80" s="51"/>
    </row>
    <row r="81" spans="1:8" ht="42.75" customHeight="1" hidden="1">
      <c r="A81" s="2" t="s">
        <v>198</v>
      </c>
      <c r="B81" s="2" t="s">
        <v>89</v>
      </c>
      <c r="C81" s="2" t="s">
        <v>139</v>
      </c>
      <c r="D81" s="2" t="s">
        <v>74</v>
      </c>
      <c r="E81" s="15" t="s">
        <v>239</v>
      </c>
      <c r="F81" s="52">
        <f t="shared" si="1"/>
        <v>0</v>
      </c>
      <c r="G81" s="51">
        <v>0</v>
      </c>
      <c r="H81" s="51"/>
    </row>
    <row r="82" spans="1:8" ht="40.5" customHeight="1" hidden="1">
      <c r="A82" s="2" t="s">
        <v>198</v>
      </c>
      <c r="B82" s="2" t="s">
        <v>89</v>
      </c>
      <c r="C82" s="2" t="s">
        <v>132</v>
      </c>
      <c r="D82" s="2" t="s">
        <v>74</v>
      </c>
      <c r="E82" s="15" t="s">
        <v>221</v>
      </c>
      <c r="F82" s="52">
        <f t="shared" si="1"/>
        <v>0</v>
      </c>
      <c r="G82" s="51">
        <v>0</v>
      </c>
      <c r="H82" s="51"/>
    </row>
    <row r="83" spans="1:8" ht="66" customHeight="1" hidden="1">
      <c r="A83" s="2" t="s">
        <v>198</v>
      </c>
      <c r="B83" s="2" t="s">
        <v>89</v>
      </c>
      <c r="C83" s="2" t="s">
        <v>199</v>
      </c>
      <c r="D83" s="2" t="s">
        <v>74</v>
      </c>
      <c r="E83" s="15" t="s">
        <v>212</v>
      </c>
      <c r="F83" s="52">
        <f t="shared" si="1"/>
        <v>0</v>
      </c>
      <c r="G83" s="51">
        <v>0</v>
      </c>
      <c r="H83" s="51"/>
    </row>
    <row r="84" spans="1:8" ht="93.75" customHeight="1" hidden="1">
      <c r="A84" s="2" t="s">
        <v>198</v>
      </c>
      <c r="B84" s="2" t="s">
        <v>89</v>
      </c>
      <c r="C84" s="2" t="s">
        <v>230</v>
      </c>
      <c r="D84" s="2" t="s">
        <v>74</v>
      </c>
      <c r="E84" s="41" t="s">
        <v>234</v>
      </c>
      <c r="F84" s="52">
        <f t="shared" si="1"/>
        <v>0</v>
      </c>
      <c r="G84" s="51">
        <v>0</v>
      </c>
      <c r="H84" s="51"/>
    </row>
    <row r="85" spans="1:8" ht="34.5" customHeight="1">
      <c r="A85" s="2" t="s">
        <v>200</v>
      </c>
      <c r="B85" s="2" t="s">
        <v>4</v>
      </c>
      <c r="C85" s="2" t="s">
        <v>5</v>
      </c>
      <c r="D85" s="2" t="s">
        <v>74</v>
      </c>
      <c r="E85" s="3" t="s">
        <v>184</v>
      </c>
      <c r="F85" s="52">
        <f t="shared" si="1"/>
        <v>498609400</v>
      </c>
      <c r="G85" s="21">
        <f>G86+G87+G113+G114+G115+G116+G117+G119+G120</f>
        <v>498609400</v>
      </c>
      <c r="H85" s="21">
        <f>H86+H87+H113+H114+H115+H116+H117+H119+H120</f>
        <v>2355300</v>
      </c>
    </row>
    <row r="86" spans="1:8" ht="38.25" customHeight="1" hidden="1">
      <c r="A86" s="2" t="s">
        <v>201</v>
      </c>
      <c r="B86" s="2" t="s">
        <v>89</v>
      </c>
      <c r="C86" s="2" t="s">
        <v>5</v>
      </c>
      <c r="D86" s="2" t="s">
        <v>74</v>
      </c>
      <c r="E86" s="3" t="s">
        <v>100</v>
      </c>
      <c r="F86" s="52">
        <f t="shared" si="1"/>
        <v>0</v>
      </c>
      <c r="G86" s="51">
        <v>0</v>
      </c>
      <c r="H86" s="51"/>
    </row>
    <row r="87" spans="1:8" ht="33" customHeight="1" hidden="1">
      <c r="A87" s="2" t="s">
        <v>185</v>
      </c>
      <c r="B87" s="2" t="s">
        <v>89</v>
      </c>
      <c r="C87" s="2" t="s">
        <v>5</v>
      </c>
      <c r="D87" s="2" t="s">
        <v>74</v>
      </c>
      <c r="E87" s="3" t="s">
        <v>99</v>
      </c>
      <c r="F87" s="52">
        <f t="shared" si="1"/>
        <v>478483300</v>
      </c>
      <c r="G87" s="51">
        <f>SUM(G88:G112)</f>
        <v>478483300</v>
      </c>
      <c r="H87" s="51"/>
    </row>
    <row r="88" spans="1:8" ht="33" customHeight="1" hidden="1">
      <c r="A88" s="2" t="s">
        <v>75</v>
      </c>
      <c r="B88" s="2" t="s">
        <v>89</v>
      </c>
      <c r="C88" s="2" t="s">
        <v>141</v>
      </c>
      <c r="D88" s="2" t="s">
        <v>74</v>
      </c>
      <c r="E88" s="3" t="s">
        <v>152</v>
      </c>
      <c r="F88" s="52">
        <f t="shared" si="1"/>
        <v>0</v>
      </c>
      <c r="G88" s="51"/>
      <c r="H88" s="51"/>
    </row>
    <row r="89" spans="1:8" ht="76.5" customHeight="1" hidden="1">
      <c r="A89" s="2" t="s">
        <v>185</v>
      </c>
      <c r="B89" s="2" t="s">
        <v>89</v>
      </c>
      <c r="C89" s="2" t="s">
        <v>111</v>
      </c>
      <c r="D89" s="2" t="s">
        <v>74</v>
      </c>
      <c r="E89" s="13" t="s">
        <v>153</v>
      </c>
      <c r="F89" s="52">
        <f t="shared" si="1"/>
        <v>282088600</v>
      </c>
      <c r="G89" s="51">
        <v>282088600</v>
      </c>
      <c r="H89" s="51"/>
    </row>
    <row r="90" spans="1:8" ht="90.75" customHeight="1" hidden="1">
      <c r="A90" s="2" t="s">
        <v>185</v>
      </c>
      <c r="B90" s="2" t="s">
        <v>89</v>
      </c>
      <c r="C90" s="2" t="s">
        <v>112</v>
      </c>
      <c r="D90" s="2" t="s">
        <v>74</v>
      </c>
      <c r="E90" s="13" t="s">
        <v>154</v>
      </c>
      <c r="F90" s="52">
        <f t="shared" si="1"/>
        <v>0</v>
      </c>
      <c r="G90" s="51"/>
      <c r="H90" s="51"/>
    </row>
    <row r="91" spans="1:8" ht="138" customHeight="1" hidden="1">
      <c r="A91" s="2" t="s">
        <v>185</v>
      </c>
      <c r="B91" s="2" t="s">
        <v>89</v>
      </c>
      <c r="C91" s="2" t="s">
        <v>113</v>
      </c>
      <c r="D91" s="2" t="s">
        <v>74</v>
      </c>
      <c r="E91" s="13" t="s">
        <v>187</v>
      </c>
      <c r="F91" s="52">
        <f t="shared" si="1"/>
        <v>0</v>
      </c>
      <c r="G91" s="51">
        <v>0</v>
      </c>
      <c r="H91" s="51"/>
    </row>
    <row r="92" spans="1:8" ht="60" customHeight="1" hidden="1">
      <c r="A92" s="2" t="s">
        <v>185</v>
      </c>
      <c r="B92" s="2" t="s">
        <v>89</v>
      </c>
      <c r="C92" s="2" t="s">
        <v>114</v>
      </c>
      <c r="D92" s="2" t="s">
        <v>74</v>
      </c>
      <c r="E92" s="13" t="s">
        <v>101</v>
      </c>
      <c r="F92" s="52">
        <f t="shared" si="1"/>
        <v>119129700</v>
      </c>
      <c r="G92" s="51">
        <v>119129700</v>
      </c>
      <c r="H92" s="51"/>
    </row>
    <row r="93" spans="1:8" ht="84" customHeight="1" hidden="1">
      <c r="A93" s="2" t="s">
        <v>185</v>
      </c>
      <c r="B93" s="2" t="s">
        <v>89</v>
      </c>
      <c r="C93" s="2" t="s">
        <v>36</v>
      </c>
      <c r="D93" s="2" t="s">
        <v>74</v>
      </c>
      <c r="E93" s="13" t="s">
        <v>155</v>
      </c>
      <c r="F93" s="52">
        <f t="shared" si="1"/>
        <v>31089200</v>
      </c>
      <c r="G93" s="51">
        <v>31089200</v>
      </c>
      <c r="H93" s="51"/>
    </row>
    <row r="94" spans="1:8" ht="33" customHeight="1" hidden="1">
      <c r="A94" s="2" t="s">
        <v>185</v>
      </c>
      <c r="B94" s="2" t="s">
        <v>89</v>
      </c>
      <c r="C94" s="2" t="s">
        <v>37</v>
      </c>
      <c r="D94" s="2" t="s">
        <v>74</v>
      </c>
      <c r="E94" s="13" t="s">
        <v>156</v>
      </c>
      <c r="F94" s="52">
        <f t="shared" si="1"/>
        <v>11915000</v>
      </c>
      <c r="G94" s="51">
        <v>11915000</v>
      </c>
      <c r="H94" s="51"/>
    </row>
    <row r="95" spans="1:8" ht="37.5" customHeight="1" hidden="1">
      <c r="A95" s="2" t="s">
        <v>185</v>
      </c>
      <c r="B95" s="2" t="s">
        <v>89</v>
      </c>
      <c r="C95" s="2" t="s">
        <v>38</v>
      </c>
      <c r="D95" s="2" t="s">
        <v>74</v>
      </c>
      <c r="E95" s="17" t="s">
        <v>102</v>
      </c>
      <c r="F95" s="52">
        <f t="shared" si="1"/>
        <v>390600</v>
      </c>
      <c r="G95" s="51">
        <v>390600</v>
      </c>
      <c r="H95" s="51"/>
    </row>
    <row r="96" spans="1:8" ht="39" customHeight="1" hidden="1">
      <c r="A96" s="2" t="s">
        <v>185</v>
      </c>
      <c r="B96" s="2" t="s">
        <v>89</v>
      </c>
      <c r="C96" s="2" t="s">
        <v>39</v>
      </c>
      <c r="D96" s="2" t="s">
        <v>74</v>
      </c>
      <c r="E96" s="17" t="s">
        <v>222</v>
      </c>
      <c r="F96" s="52">
        <f t="shared" si="1"/>
        <v>455200</v>
      </c>
      <c r="G96" s="51">
        <v>455200</v>
      </c>
      <c r="H96" s="51"/>
    </row>
    <row r="97" spans="1:8" ht="42" customHeight="1" hidden="1">
      <c r="A97" s="2" t="s">
        <v>185</v>
      </c>
      <c r="B97" s="2" t="s">
        <v>89</v>
      </c>
      <c r="C97" s="2" t="s">
        <v>40</v>
      </c>
      <c r="D97" s="2" t="s">
        <v>74</v>
      </c>
      <c r="E97" s="17" t="s">
        <v>103</v>
      </c>
      <c r="F97" s="52">
        <f t="shared" si="1"/>
        <v>1812000</v>
      </c>
      <c r="G97" s="51">
        <v>1812000</v>
      </c>
      <c r="H97" s="51"/>
    </row>
    <row r="98" spans="1:8" ht="49.5" customHeight="1" hidden="1">
      <c r="A98" s="2" t="s">
        <v>185</v>
      </c>
      <c r="B98" s="2" t="s">
        <v>89</v>
      </c>
      <c r="C98" s="2" t="s">
        <v>41</v>
      </c>
      <c r="D98" s="2" t="s">
        <v>74</v>
      </c>
      <c r="E98" s="13" t="s">
        <v>157</v>
      </c>
      <c r="F98" s="52">
        <f t="shared" si="1"/>
        <v>23490400</v>
      </c>
      <c r="G98" s="51">
        <v>23490400</v>
      </c>
      <c r="H98" s="51"/>
    </row>
    <row r="99" spans="1:8" ht="39" customHeight="1" hidden="1">
      <c r="A99" s="2" t="s">
        <v>185</v>
      </c>
      <c r="B99" s="2" t="s">
        <v>89</v>
      </c>
      <c r="C99" s="2" t="s">
        <v>42</v>
      </c>
      <c r="D99" s="2" t="s">
        <v>74</v>
      </c>
      <c r="E99" s="17" t="s">
        <v>223</v>
      </c>
      <c r="F99" s="52">
        <f t="shared" si="1"/>
        <v>0</v>
      </c>
      <c r="G99" s="51">
        <v>0</v>
      </c>
      <c r="H99" s="51"/>
    </row>
    <row r="100" spans="1:8" ht="42" customHeight="1" hidden="1">
      <c r="A100" s="2" t="s">
        <v>185</v>
      </c>
      <c r="B100" s="2" t="s">
        <v>89</v>
      </c>
      <c r="C100" s="2" t="s">
        <v>43</v>
      </c>
      <c r="D100" s="2" t="s">
        <v>74</v>
      </c>
      <c r="E100" s="13" t="s">
        <v>104</v>
      </c>
      <c r="F100" s="52">
        <f t="shared" si="1"/>
        <v>70600</v>
      </c>
      <c r="G100" s="51">
        <v>70600</v>
      </c>
      <c r="H100" s="51"/>
    </row>
    <row r="101" spans="1:8" ht="38.25" customHeight="1" hidden="1">
      <c r="A101" s="2" t="s">
        <v>185</v>
      </c>
      <c r="B101" s="2" t="s">
        <v>89</v>
      </c>
      <c r="C101" s="2" t="s">
        <v>44</v>
      </c>
      <c r="D101" s="2" t="s">
        <v>74</v>
      </c>
      <c r="E101" s="17" t="s">
        <v>158</v>
      </c>
      <c r="F101" s="52">
        <f t="shared" si="1"/>
        <v>1807200</v>
      </c>
      <c r="G101" s="51">
        <v>1807200</v>
      </c>
      <c r="H101" s="51"/>
    </row>
    <row r="102" spans="1:8" ht="52.5" customHeight="1" hidden="1">
      <c r="A102" s="2" t="s">
        <v>185</v>
      </c>
      <c r="B102" s="2" t="s">
        <v>89</v>
      </c>
      <c r="C102" s="2" t="s">
        <v>45</v>
      </c>
      <c r="D102" s="2" t="s">
        <v>74</v>
      </c>
      <c r="E102" s="17" t="s">
        <v>159</v>
      </c>
      <c r="F102" s="52">
        <f t="shared" si="1"/>
        <v>97900</v>
      </c>
      <c r="G102" s="51">
        <v>97900</v>
      </c>
      <c r="H102" s="51"/>
    </row>
    <row r="103" spans="1:8" ht="45" customHeight="1" hidden="1">
      <c r="A103" s="2" t="s">
        <v>185</v>
      </c>
      <c r="B103" s="2" t="s">
        <v>89</v>
      </c>
      <c r="C103" s="2" t="s">
        <v>46</v>
      </c>
      <c r="D103" s="2" t="s">
        <v>74</v>
      </c>
      <c r="E103" s="3" t="s">
        <v>105</v>
      </c>
      <c r="F103" s="52">
        <f t="shared" si="1"/>
        <v>4000</v>
      </c>
      <c r="G103" s="51">
        <v>4000</v>
      </c>
      <c r="H103" s="51"/>
    </row>
    <row r="104" spans="1:8" ht="59.25" customHeight="1" hidden="1">
      <c r="A104" s="2" t="s">
        <v>185</v>
      </c>
      <c r="B104" s="2" t="s">
        <v>89</v>
      </c>
      <c r="C104" s="2" t="s">
        <v>47</v>
      </c>
      <c r="D104" s="2" t="s">
        <v>74</v>
      </c>
      <c r="E104" s="45" t="s">
        <v>160</v>
      </c>
      <c r="F104" s="52">
        <f t="shared" si="1"/>
        <v>916000</v>
      </c>
      <c r="G104" s="51">
        <v>916000</v>
      </c>
      <c r="H104" s="51"/>
    </row>
    <row r="105" spans="1:8" ht="91.5" customHeight="1" hidden="1">
      <c r="A105" s="2" t="s">
        <v>185</v>
      </c>
      <c r="B105" s="2" t="s">
        <v>89</v>
      </c>
      <c r="C105" s="2" t="s">
        <v>48</v>
      </c>
      <c r="D105" s="2" t="s">
        <v>74</v>
      </c>
      <c r="E105" s="45" t="s">
        <v>224</v>
      </c>
      <c r="F105" s="52">
        <f t="shared" si="1"/>
        <v>131800</v>
      </c>
      <c r="G105" s="55">
        <v>131800</v>
      </c>
      <c r="H105" s="51"/>
    </row>
    <row r="106" spans="1:8" ht="58.5" customHeight="1" hidden="1">
      <c r="A106" s="2" t="s">
        <v>75</v>
      </c>
      <c r="B106" s="2" t="s">
        <v>89</v>
      </c>
      <c r="C106" s="2" t="s">
        <v>49</v>
      </c>
      <c r="D106" s="2" t="s">
        <v>74</v>
      </c>
      <c r="E106" s="13" t="s">
        <v>161</v>
      </c>
      <c r="F106" s="52">
        <f t="shared" si="1"/>
        <v>0</v>
      </c>
      <c r="G106" s="51"/>
      <c r="H106" s="51"/>
    </row>
    <row r="107" spans="1:8" ht="101.25" customHeight="1" hidden="1">
      <c r="A107" s="2" t="s">
        <v>185</v>
      </c>
      <c r="B107" s="2" t="s">
        <v>89</v>
      </c>
      <c r="C107" s="2" t="s">
        <v>50</v>
      </c>
      <c r="D107" s="2" t="s">
        <v>74</v>
      </c>
      <c r="E107" s="13" t="s">
        <v>162</v>
      </c>
      <c r="F107" s="52">
        <f t="shared" si="1"/>
        <v>114400</v>
      </c>
      <c r="G107" s="51">
        <v>114400</v>
      </c>
      <c r="H107" s="51"/>
    </row>
    <row r="108" spans="1:8" ht="35.25" customHeight="1" hidden="1">
      <c r="A108" s="2" t="s">
        <v>185</v>
      </c>
      <c r="B108" s="2" t="s">
        <v>89</v>
      </c>
      <c r="C108" s="2" t="s">
        <v>51</v>
      </c>
      <c r="D108" s="2" t="s">
        <v>74</v>
      </c>
      <c r="E108" s="13" t="s">
        <v>106</v>
      </c>
      <c r="F108" s="52">
        <f t="shared" si="1"/>
        <v>120000</v>
      </c>
      <c r="G108" s="51">
        <v>120000</v>
      </c>
      <c r="H108" s="51"/>
    </row>
    <row r="109" spans="1:8" ht="34.5" customHeight="1" hidden="1">
      <c r="A109" s="2" t="s">
        <v>185</v>
      </c>
      <c r="B109" s="2" t="s">
        <v>89</v>
      </c>
      <c r="C109" s="2" t="s">
        <v>52</v>
      </c>
      <c r="D109" s="2" t="s">
        <v>74</v>
      </c>
      <c r="E109" s="13" t="s">
        <v>107</v>
      </c>
      <c r="F109" s="52">
        <f t="shared" si="1"/>
        <v>30400</v>
      </c>
      <c r="G109" s="51">
        <v>30400</v>
      </c>
      <c r="H109" s="51"/>
    </row>
    <row r="110" spans="1:8" ht="87.75" customHeight="1" hidden="1">
      <c r="A110" s="2" t="s">
        <v>185</v>
      </c>
      <c r="B110" s="2" t="s">
        <v>89</v>
      </c>
      <c r="C110" s="2" t="s">
        <v>125</v>
      </c>
      <c r="D110" s="2" t="s">
        <v>74</v>
      </c>
      <c r="E110" s="45" t="s">
        <v>189</v>
      </c>
      <c r="F110" s="52">
        <f t="shared" si="1"/>
        <v>697500</v>
      </c>
      <c r="G110" s="55">
        <v>697500</v>
      </c>
      <c r="H110" s="51"/>
    </row>
    <row r="111" spans="1:8" ht="33.75" customHeight="1" hidden="1">
      <c r="A111" s="2" t="s">
        <v>185</v>
      </c>
      <c r="B111" s="2" t="s">
        <v>89</v>
      </c>
      <c r="C111" s="2" t="s">
        <v>126</v>
      </c>
      <c r="D111" s="2" t="s">
        <v>74</v>
      </c>
      <c r="E111" s="13" t="s">
        <v>163</v>
      </c>
      <c r="F111" s="52">
        <f t="shared" si="1"/>
        <v>394800</v>
      </c>
      <c r="G111" s="51">
        <v>394800</v>
      </c>
      <c r="H111" s="51"/>
    </row>
    <row r="112" spans="1:8" ht="63.75" customHeight="1" hidden="1">
      <c r="A112" s="2" t="s">
        <v>185</v>
      </c>
      <c r="B112" s="2" t="s">
        <v>89</v>
      </c>
      <c r="C112" s="2" t="s">
        <v>181</v>
      </c>
      <c r="D112" s="2" t="s">
        <v>74</v>
      </c>
      <c r="E112" s="13" t="s">
        <v>211</v>
      </c>
      <c r="F112" s="52">
        <f t="shared" si="1"/>
        <v>3728000</v>
      </c>
      <c r="G112" s="51">
        <v>3728000</v>
      </c>
      <c r="H112" s="51"/>
    </row>
    <row r="113" spans="1:8" ht="45.75" customHeight="1" hidden="1">
      <c r="A113" s="2" t="s">
        <v>186</v>
      </c>
      <c r="B113" s="2" t="s">
        <v>89</v>
      </c>
      <c r="C113" s="2" t="s">
        <v>5</v>
      </c>
      <c r="D113" s="2" t="s">
        <v>74</v>
      </c>
      <c r="E113" s="13" t="s">
        <v>108</v>
      </c>
      <c r="F113" s="52">
        <f t="shared" si="1"/>
        <v>8599500</v>
      </c>
      <c r="G113" s="51">
        <v>8599500</v>
      </c>
      <c r="H113" s="51"/>
    </row>
    <row r="114" spans="1:8" ht="58.5" customHeight="1" hidden="1">
      <c r="A114" s="2" t="s">
        <v>202</v>
      </c>
      <c r="B114" s="2" t="s">
        <v>89</v>
      </c>
      <c r="C114" s="2" t="s">
        <v>5</v>
      </c>
      <c r="D114" s="2" t="s">
        <v>74</v>
      </c>
      <c r="E114" s="45" t="s">
        <v>188</v>
      </c>
      <c r="F114" s="52">
        <f t="shared" si="1"/>
        <v>5306000</v>
      </c>
      <c r="G114" s="51">
        <v>5306000</v>
      </c>
      <c r="H114" s="51"/>
    </row>
    <row r="115" spans="1:8" ht="37.5" customHeight="1" hidden="1">
      <c r="A115" s="2" t="s">
        <v>203</v>
      </c>
      <c r="B115" s="2" t="s">
        <v>89</v>
      </c>
      <c r="C115" s="2" t="s">
        <v>5</v>
      </c>
      <c r="D115" s="2" t="s">
        <v>74</v>
      </c>
      <c r="E115" s="3" t="s">
        <v>88</v>
      </c>
      <c r="F115" s="52">
        <f t="shared" si="1"/>
        <v>2355300</v>
      </c>
      <c r="G115" s="51">
        <v>2355300</v>
      </c>
      <c r="H115" s="51">
        <v>2355300</v>
      </c>
    </row>
    <row r="116" spans="1:8" ht="37.5" customHeight="1" hidden="1">
      <c r="A116" s="2" t="s">
        <v>251</v>
      </c>
      <c r="B116" s="2" t="s">
        <v>89</v>
      </c>
      <c r="C116" s="2" t="s">
        <v>5</v>
      </c>
      <c r="D116" s="2" t="s">
        <v>74</v>
      </c>
      <c r="E116" s="3" t="s">
        <v>252</v>
      </c>
      <c r="F116" s="52">
        <f t="shared" si="1"/>
        <v>19000</v>
      </c>
      <c r="G116" s="51">
        <v>19000</v>
      </c>
      <c r="H116" s="51"/>
    </row>
    <row r="117" spans="1:8" ht="77.25" customHeight="1" hidden="1">
      <c r="A117" s="2" t="s">
        <v>249</v>
      </c>
      <c r="B117" s="2" t="s">
        <v>89</v>
      </c>
      <c r="C117" s="2" t="s">
        <v>5</v>
      </c>
      <c r="D117" s="2" t="s">
        <v>74</v>
      </c>
      <c r="E117" s="40" t="s">
        <v>250</v>
      </c>
      <c r="F117" s="52">
        <f t="shared" si="1"/>
        <v>0</v>
      </c>
      <c r="G117" s="51">
        <v>0</v>
      </c>
      <c r="H117" s="51"/>
    </row>
    <row r="118" spans="1:8" ht="69" customHeight="1" hidden="1">
      <c r="A118" s="34" t="s">
        <v>231</v>
      </c>
      <c r="B118" s="34" t="s">
        <v>89</v>
      </c>
      <c r="C118" s="34" t="s">
        <v>5</v>
      </c>
      <c r="D118" s="34" t="s">
        <v>74</v>
      </c>
      <c r="E118" s="40" t="s">
        <v>236</v>
      </c>
      <c r="F118" s="52">
        <f t="shared" si="1"/>
        <v>0</v>
      </c>
      <c r="G118" s="51">
        <v>0</v>
      </c>
      <c r="H118" s="51"/>
    </row>
    <row r="119" spans="1:8" ht="39" customHeight="1" hidden="1">
      <c r="A119" s="2" t="s">
        <v>204</v>
      </c>
      <c r="B119" s="2" t="s">
        <v>89</v>
      </c>
      <c r="C119" s="2" t="s">
        <v>5</v>
      </c>
      <c r="D119" s="2" t="s">
        <v>74</v>
      </c>
      <c r="E119" s="1" t="s">
        <v>110</v>
      </c>
      <c r="F119" s="52">
        <f t="shared" si="1"/>
        <v>248200</v>
      </c>
      <c r="G119" s="51">
        <v>248200</v>
      </c>
      <c r="H119" s="51"/>
    </row>
    <row r="120" spans="1:8" ht="36" customHeight="1" hidden="1">
      <c r="A120" s="2" t="s">
        <v>205</v>
      </c>
      <c r="B120" s="2" t="s">
        <v>89</v>
      </c>
      <c r="C120" s="2" t="s">
        <v>5</v>
      </c>
      <c r="D120" s="2" t="s">
        <v>74</v>
      </c>
      <c r="E120" s="3" t="s">
        <v>62</v>
      </c>
      <c r="F120" s="52">
        <f t="shared" si="1"/>
        <v>3598100</v>
      </c>
      <c r="G120" s="51">
        <v>3598100</v>
      </c>
      <c r="H120" s="51"/>
    </row>
    <row r="121" spans="1:8" ht="26.25" customHeight="1">
      <c r="A121" s="19">
        <v>20240000</v>
      </c>
      <c r="B121" s="18" t="s">
        <v>4</v>
      </c>
      <c r="C121" s="18" t="s">
        <v>5</v>
      </c>
      <c r="D121" s="18" t="s">
        <v>74</v>
      </c>
      <c r="E121" s="15" t="s">
        <v>79</v>
      </c>
      <c r="F121" s="52">
        <f>G121-G122</f>
        <v>0</v>
      </c>
      <c r="G121" s="21">
        <f>G122+G124+G127+G128+G126+G125</f>
        <v>2696700</v>
      </c>
      <c r="H121" s="21">
        <f>H122+H124+H127+H128+H126+H125+H123+H129</f>
        <v>9560000</v>
      </c>
    </row>
    <row r="122" spans="1:8" ht="52.5" customHeight="1" hidden="1">
      <c r="A122" s="2" t="s">
        <v>206</v>
      </c>
      <c r="B122" s="2" t="s">
        <v>89</v>
      </c>
      <c r="C122" s="2" t="s">
        <v>5</v>
      </c>
      <c r="D122" s="2" t="s">
        <v>74</v>
      </c>
      <c r="E122" s="15" t="s">
        <v>86</v>
      </c>
      <c r="F122" s="52">
        <v>0</v>
      </c>
      <c r="G122" s="51">
        <v>2696700</v>
      </c>
      <c r="H122" s="51"/>
    </row>
    <row r="123" spans="1:8" ht="52.5" customHeight="1" hidden="1">
      <c r="A123" s="2" t="s">
        <v>206</v>
      </c>
      <c r="B123" s="2" t="s">
        <v>20</v>
      </c>
      <c r="C123" s="2" t="s">
        <v>5</v>
      </c>
      <c r="D123" s="2" t="s">
        <v>74</v>
      </c>
      <c r="E123" s="60" t="s">
        <v>259</v>
      </c>
      <c r="F123" s="52">
        <f aca="true" t="shared" si="2" ref="F123:F129">G123</f>
        <v>0</v>
      </c>
      <c r="G123" s="51"/>
      <c r="H123" s="51">
        <v>9560000</v>
      </c>
    </row>
    <row r="124" spans="1:8" ht="39" customHeight="1" hidden="1">
      <c r="A124" s="2" t="s">
        <v>232</v>
      </c>
      <c r="B124" s="2" t="s">
        <v>89</v>
      </c>
      <c r="C124" s="2" t="s">
        <v>5</v>
      </c>
      <c r="D124" s="2" t="s">
        <v>74</v>
      </c>
      <c r="E124" s="42" t="s">
        <v>235</v>
      </c>
      <c r="F124" s="52">
        <f t="shared" si="2"/>
        <v>0</v>
      </c>
      <c r="G124" s="51">
        <v>0</v>
      </c>
      <c r="H124" s="51"/>
    </row>
    <row r="125" spans="1:8" ht="55.5" customHeight="1" hidden="1">
      <c r="A125" s="2" t="s">
        <v>207</v>
      </c>
      <c r="B125" s="2" t="s">
        <v>89</v>
      </c>
      <c r="C125" s="2" t="s">
        <v>5</v>
      </c>
      <c r="D125" s="2" t="s">
        <v>74</v>
      </c>
      <c r="E125" s="42" t="s">
        <v>210</v>
      </c>
      <c r="F125" s="52">
        <f t="shared" si="2"/>
        <v>0</v>
      </c>
      <c r="G125" s="51">
        <v>0</v>
      </c>
      <c r="H125" s="51"/>
    </row>
    <row r="126" spans="1:8" ht="52.5" customHeight="1" hidden="1">
      <c r="A126" s="34" t="s">
        <v>208</v>
      </c>
      <c r="B126" s="34" t="s">
        <v>89</v>
      </c>
      <c r="C126" s="34" t="s">
        <v>5</v>
      </c>
      <c r="D126" s="34" t="s">
        <v>74</v>
      </c>
      <c r="E126" s="28" t="s">
        <v>150</v>
      </c>
      <c r="F126" s="52">
        <f t="shared" si="2"/>
        <v>0</v>
      </c>
      <c r="G126" s="55">
        <v>0</v>
      </c>
      <c r="H126" s="51"/>
    </row>
    <row r="127" spans="1:8" ht="39.75" customHeight="1" hidden="1">
      <c r="A127" s="2" t="s">
        <v>142</v>
      </c>
      <c r="B127" s="2" t="s">
        <v>89</v>
      </c>
      <c r="C127" s="2" t="s">
        <v>5</v>
      </c>
      <c r="D127" s="2" t="s">
        <v>74</v>
      </c>
      <c r="E127" s="28" t="s">
        <v>151</v>
      </c>
      <c r="F127" s="52">
        <f t="shared" si="2"/>
        <v>0</v>
      </c>
      <c r="G127" s="51"/>
      <c r="H127" s="51"/>
    </row>
    <row r="128" spans="1:8" ht="31.5" customHeight="1" hidden="1">
      <c r="A128" s="2" t="s">
        <v>209</v>
      </c>
      <c r="B128" s="2" t="s">
        <v>89</v>
      </c>
      <c r="C128" s="2" t="s">
        <v>5</v>
      </c>
      <c r="D128" s="2" t="s">
        <v>74</v>
      </c>
      <c r="E128" s="15" t="s">
        <v>143</v>
      </c>
      <c r="F128" s="52">
        <f t="shared" si="2"/>
        <v>0</v>
      </c>
      <c r="G128" s="51">
        <v>0</v>
      </c>
      <c r="H128" s="51"/>
    </row>
    <row r="129" spans="1:8" ht="31.5" customHeight="1" hidden="1">
      <c r="A129" s="2" t="s">
        <v>209</v>
      </c>
      <c r="B129" s="2" t="s">
        <v>20</v>
      </c>
      <c r="C129" s="2" t="s">
        <v>5</v>
      </c>
      <c r="D129" s="2" t="s">
        <v>74</v>
      </c>
      <c r="E129" s="15" t="s">
        <v>258</v>
      </c>
      <c r="F129" s="52">
        <f t="shared" si="2"/>
        <v>0</v>
      </c>
      <c r="G129" s="51"/>
      <c r="H129" s="51">
        <v>0</v>
      </c>
    </row>
    <row r="130" spans="1:8" ht="24.75" customHeight="1" hidden="1">
      <c r="A130" s="29" t="s">
        <v>127</v>
      </c>
      <c r="B130" s="29" t="s">
        <v>4</v>
      </c>
      <c r="C130" s="29" t="s">
        <v>5</v>
      </c>
      <c r="D130" s="29" t="s">
        <v>128</v>
      </c>
      <c r="E130" s="35" t="s">
        <v>129</v>
      </c>
      <c r="F130" s="53">
        <f>G130+H130</f>
        <v>0</v>
      </c>
      <c r="G130" s="56">
        <f>G131</f>
        <v>0</v>
      </c>
      <c r="H130" s="56"/>
    </row>
    <row r="131" spans="1:8" ht="26.25" customHeight="1" hidden="1">
      <c r="A131" s="2" t="s">
        <v>130</v>
      </c>
      <c r="B131" s="2" t="s">
        <v>89</v>
      </c>
      <c r="C131" s="2" t="s">
        <v>5</v>
      </c>
      <c r="D131" s="2" t="s">
        <v>128</v>
      </c>
      <c r="E131" s="15" t="s">
        <v>131</v>
      </c>
      <c r="F131" s="53">
        <f>G131+H131</f>
        <v>0</v>
      </c>
      <c r="G131" s="51">
        <v>0</v>
      </c>
      <c r="H131" s="51"/>
    </row>
    <row r="132" spans="1:8" ht="41.25" customHeight="1" hidden="1">
      <c r="A132" s="29" t="s">
        <v>214</v>
      </c>
      <c r="B132" s="29" t="s">
        <v>4</v>
      </c>
      <c r="C132" s="29" t="s">
        <v>5</v>
      </c>
      <c r="D132" s="29" t="s">
        <v>6</v>
      </c>
      <c r="E132" s="35" t="s">
        <v>213</v>
      </c>
      <c r="F132" s="53">
        <f>G132+H132</f>
        <v>0</v>
      </c>
      <c r="G132" s="51">
        <f>G133+G134</f>
        <v>0</v>
      </c>
      <c r="H132" s="51"/>
    </row>
    <row r="133" spans="1:8" ht="48.75" customHeight="1" hidden="1">
      <c r="A133" s="2" t="s">
        <v>215</v>
      </c>
      <c r="B133" s="2" t="s">
        <v>89</v>
      </c>
      <c r="C133" s="2" t="s">
        <v>5</v>
      </c>
      <c r="D133" s="2" t="s">
        <v>74</v>
      </c>
      <c r="E133" s="11" t="s">
        <v>218</v>
      </c>
      <c r="F133" s="53">
        <f>G133+H133</f>
        <v>0</v>
      </c>
      <c r="G133" s="51">
        <v>0</v>
      </c>
      <c r="H133" s="51"/>
    </row>
    <row r="134" spans="1:8" ht="38.25" customHeight="1" hidden="1">
      <c r="A134" s="2" t="s">
        <v>216</v>
      </c>
      <c r="B134" s="2" t="s">
        <v>89</v>
      </c>
      <c r="C134" s="2" t="s">
        <v>5</v>
      </c>
      <c r="D134" s="2" t="s">
        <v>74</v>
      </c>
      <c r="E134" s="15" t="s">
        <v>217</v>
      </c>
      <c r="F134" s="53">
        <f>G134+H134</f>
        <v>0</v>
      </c>
      <c r="G134" s="51">
        <v>0</v>
      </c>
      <c r="H134" s="51"/>
    </row>
    <row r="135" spans="1:8" ht="27.75" customHeight="1">
      <c r="A135" s="29"/>
      <c r="B135" s="29"/>
      <c r="C135" s="29"/>
      <c r="D135" s="15"/>
      <c r="E135" s="32" t="s">
        <v>32</v>
      </c>
      <c r="F135" s="56">
        <f>F13</f>
        <v>858813400</v>
      </c>
      <c r="G135" s="31">
        <f>G13</f>
        <v>840615100</v>
      </c>
      <c r="H135" s="31">
        <f>H13</f>
        <v>50453800</v>
      </c>
    </row>
    <row r="136" spans="1:8" ht="24.75" customHeight="1" hidden="1">
      <c r="A136" s="29"/>
      <c r="B136" s="29"/>
      <c r="C136" s="29"/>
      <c r="D136" s="29"/>
      <c r="E136" s="32" t="s">
        <v>33</v>
      </c>
      <c r="F136" s="31">
        <f>F135-F137</f>
        <v>858813400</v>
      </c>
      <c r="G136" s="31">
        <f>G135-G137</f>
        <v>840615100</v>
      </c>
      <c r="H136" s="31">
        <f>H135-H137</f>
        <v>50453800</v>
      </c>
    </row>
    <row r="137" spans="1:8" ht="24.75" customHeight="1" hidden="1">
      <c r="A137" s="29"/>
      <c r="B137" s="29"/>
      <c r="C137" s="29"/>
      <c r="D137" s="29"/>
      <c r="E137" s="32" t="s">
        <v>34</v>
      </c>
      <c r="F137" s="57"/>
      <c r="G137" s="58"/>
      <c r="H137" s="57"/>
    </row>
    <row r="138" ht="24" customHeight="1"/>
  </sheetData>
  <sheetProtection/>
  <mergeCells count="9">
    <mergeCell ref="E3:G3"/>
    <mergeCell ref="E4:G4"/>
    <mergeCell ref="A11:D12"/>
    <mergeCell ref="E11:E12"/>
    <mergeCell ref="A6:G6"/>
    <mergeCell ref="A8:G8"/>
    <mergeCell ref="A7:G7"/>
    <mergeCell ref="A9:G9"/>
    <mergeCell ref="F11:H11"/>
  </mergeCells>
  <printOptions/>
  <pageMargins left="0.5905511811023623" right="0" top="0.5905511811023623" bottom="0.5905511811023623" header="0" footer="0"/>
  <pageSetup horizontalDpi="600" verticalDpi="600" orientation="portrait" paperSize="9" scale="80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PavlovaTA</dc:creator>
  <cp:keywords/>
  <dc:description/>
  <cp:lastModifiedBy>User</cp:lastModifiedBy>
  <cp:lastPrinted>2018-11-14T07:32:38Z</cp:lastPrinted>
  <dcterms:created xsi:type="dcterms:W3CDTF">2012-07-31T06:22:50Z</dcterms:created>
  <dcterms:modified xsi:type="dcterms:W3CDTF">2018-11-14T07:32:40Z</dcterms:modified>
  <cp:category/>
  <cp:version/>
  <cp:contentType/>
  <cp:contentStatus/>
</cp:coreProperties>
</file>