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5480" windowHeight="9690" activeTab="0"/>
  </bookViews>
  <sheets>
    <sheet name="2017 мр" sheetId="1" r:id="rId1"/>
  </sheets>
  <definedNames>
    <definedName name="_xlnm.Print_Titles" localSheetId="0">'2017 мр'!$A:$E,'2017 мр'!$5:$7</definedName>
    <definedName name="_xlnm.Print_Area" localSheetId="0">'2017 мр'!$A$1:$H$65</definedName>
  </definedNames>
  <calcPr fullCalcOnLoad="1"/>
</workbook>
</file>

<file path=xl/sharedStrings.xml><?xml version="1.0" encoding="utf-8"?>
<sst xmlns="http://schemas.openxmlformats.org/spreadsheetml/2006/main" count="285" uniqueCount="128">
  <si>
    <t>10102000</t>
  </si>
  <si>
    <t>Наименование доходов</t>
  </si>
  <si>
    <t>Плата за негативное воздействие на окружающую среду</t>
  </si>
  <si>
    <t>Код бюджетной классификации Российской Федерации</t>
  </si>
  <si>
    <t>00</t>
  </si>
  <si>
    <t>0000</t>
  </si>
  <si>
    <t>000</t>
  </si>
  <si>
    <t>ВСЕГО ДОХОДОВ</t>
  </si>
  <si>
    <t>10000000</t>
  </si>
  <si>
    <t>НАЛОГОВЫЕ И НЕНАЛОГОВЫЕ ДОХОДЫ</t>
  </si>
  <si>
    <t>10100000</t>
  </si>
  <si>
    <t>НАЛОГИ НА ПРИБЫЛЬ, ДОХОДЫ</t>
  </si>
  <si>
    <t>01</t>
  </si>
  <si>
    <t>110</t>
  </si>
  <si>
    <t>10500000</t>
  </si>
  <si>
    <t>НАЛОГИ НА СОВОКУПНЫЙ ДОХОД</t>
  </si>
  <si>
    <t>10502000</t>
  </si>
  <si>
    <t>02</t>
  </si>
  <si>
    <t>10503000</t>
  </si>
  <si>
    <t>Единый сельскохозяйственный налог</t>
  </si>
  <si>
    <t>10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</si>
  <si>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</si>
  <si>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</si>
  <si>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</si>
  <si>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</si>
  <si>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</si>
  <si>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</si>
  <si>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</si>
  <si>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</si>
  <si>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</si>
  <si>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</si>
  <si>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</si>
  <si>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ИТОГО ДОХОДОВ</t>
  </si>
  <si>
    <t>ДЕФИЦИТ (-), ПРОФИЦИТ (+)</t>
  </si>
  <si>
    <t>БАЛАНС</t>
  </si>
  <si>
    <t>Налог на доходы физических лиц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</si>
  <si>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</si>
  <si>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</si>
  <si>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85000000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</si>
  <si>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</si>
  <si>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</si>
  <si>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</si>
  <si>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</si>
  <si>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10504000</t>
  </si>
  <si>
    <t>10900000</t>
  </si>
  <si>
    <t>НАЛОГОВЫЕ ДОХОДЫ</t>
  </si>
  <si>
    <t>11400000</t>
  </si>
  <si>
    <t>ДОХОДЫ ОТ ПРОДАЖИ МАТЕРИАЛЬНЫХ И НЕМАТЕРИАЛЬНЫХ АКТИВОВ</t>
  </si>
  <si>
    <t>11406013</t>
  </si>
  <si>
    <t>430</t>
  </si>
  <si>
    <t>11600000</t>
  </si>
  <si>
    <t>ШТРАФЫ, САНКЦИИ, ВОЗМЕЩЕНИЕ УЩЕРБА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</si>
  <si>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</si>
  <si>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</si>
  <si>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</si>
  <si>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</si>
  <si>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151</t>
  </si>
  <si>
    <t>10807150</t>
  </si>
  <si>
    <t>Государственная пошлина за выдачу разрешения на установку рекламной конструкции</t>
  </si>
  <si>
    <t>НЕНАЛОГОВЫЕ ДОХОДЫ</t>
  </si>
  <si>
    <t>Иные межбюджетные трансферты</t>
  </si>
  <si>
    <t>Единый налог на вменённый доход для отдельных видов деятельности</t>
  </si>
  <si>
    <t>Налог, взимаемый в связи с применением патентной системы налогообложения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</si>
  <si>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</si>
  <si>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</si>
  <si>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11700000</t>
  </si>
  <si>
    <t>05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</si>
  <si>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</si>
  <si>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</si>
  <si>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</si>
  <si>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</si>
  <si>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11201000</t>
  </si>
  <si>
    <t>11300000</t>
  </si>
  <si>
    <t>ДОХОДЫ ОТ ОКАЗАНИЯ ПЛАТНЫХ УСЛУГ (РАБОТ) И КОМПЕНСАЦИИ ЗАТРАТ ГОСУДАРСТВА</t>
  </si>
  <si>
    <t>130</t>
  </si>
  <si>
    <t>11406025</t>
  </si>
  <si>
    <t>20700000</t>
  </si>
  <si>
    <t>180</t>
  </si>
  <si>
    <t>Прочие безвозмездные поступления</t>
  </si>
  <si>
    <t>20705030</t>
  </si>
  <si>
    <t>Прочие безвозмездные поступления в бюджеты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</si>
  <si>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</si>
  <si>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</si>
  <si>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</si>
  <si>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</si>
  <si>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</si>
  <si>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10600000</t>
  </si>
  <si>
    <t>10601000</t>
  </si>
  <si>
    <t>10606000</t>
  </si>
  <si>
    <t>Земельный налог</t>
  </si>
  <si>
    <t>10606030</t>
  </si>
  <si>
    <t>Земельный налог с организаций</t>
  </si>
  <si>
    <t>10606040</t>
  </si>
  <si>
    <t>Земельный налог с физических лиц</t>
  </si>
  <si>
    <t>Налог на имущество физических лиц</t>
  </si>
  <si>
    <t>10804020</t>
  </si>
  <si>
    <t>11105025</t>
  </si>
  <si>
    <t>НАЛОГИ НА ИМУЩЕСТВО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</si>
  <si>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</si>
  <si>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</si>
  <si>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</si>
  <si>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</si>
  <si>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20210000</t>
  </si>
  <si>
    <t>Субсидии бюджетам бюджетной системы Российской Федерации (межбюджетные субсидии)</t>
  </si>
  <si>
    <t>20220000</t>
  </si>
  <si>
    <t>20230000</t>
  </si>
  <si>
    <t>ВОЗВРАТ ОСТАТКОВ СУБСИДИЙ, СУБВЕНЦИЙ И ИНЫХ МЕЖБЮДЖЕТНЫХ ТРАНСФЕРТОВ, ИМЕЮЩИХ ЦЕЛЕВОЕ НАЗНАЧЕНИЕ, ПРОШЛЫХ ЛЕТ</t>
  </si>
  <si>
    <t>21900000</t>
  </si>
  <si>
    <t>21945160</t>
  </si>
  <si>
    <t>21960010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</si>
  <si>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</si>
  <si>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</si>
  <si>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Исполнение бюджета муниципального образования </t>
  </si>
  <si>
    <t xml:space="preserve">"Балезинский район" </t>
  </si>
  <si>
    <t>Д О Х О Д Ы</t>
  </si>
  <si>
    <t>11302995</t>
  </si>
  <si>
    <t>Доходы от компенсации затрат государства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</si>
  <si>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</si>
  <si>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</si>
  <si>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План на 2017 год, руб.</t>
  </si>
  <si>
    <t>Процент исполнения плана, %</t>
  </si>
  <si>
    <t xml:space="preserve"> за  12 месяцев 2017 года</t>
  </si>
  <si>
    <t>Исполнено за 12 месяцев 2017 года, руб.</t>
  </si>
  <si>
    <t>11105075</t>
  </si>
  <si>
    <t>11105314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</si>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</sst>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"/>
    <numFmt numFmtId="167" formatCode="#,##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#,##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14"/>
      <name val="Arial"/>
      <family val="0"/>
    </font>
    <font>
      <sz val="7"/>
      <name val="Times New Roman"/>
      <family val="1"/>
    </font>
    <font>
      <sz val="8"/>
      <name val="Arial Cyr"/>
      <family val="0"/>
    </font>
    <font>
      <sz val="7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0" borderId="10" xfId="53" applyNumberFormat="1" applyFont="1" applyFill="1" applyBorder="1" applyAlignment="1">
      <alignment horizontal="center"/>
      <protection/>
    </xf>
    <xf numFmtId="165" fontId="2" fillId="0" borderId="10" xfId="53" applyNumberFormat="1" applyFont="1" applyFill="1" applyBorder="1" applyAlignment="1">
      <alignment horizontal="left" wrapText="1" indent="1"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2" fillId="0" borderId="0" xfId="53" applyNumberFormat="1" applyFont="1" applyFill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 indent="1"/>
    </xf>
    <xf numFmtId="4" fontId="2" fillId="0" borderId="0" xfId="53" applyNumberFormat="1" applyFont="1" applyFill="1" applyAlignment="1">
      <alignment horizontal="left" indent="1"/>
      <protection/>
    </xf>
    <xf numFmtId="4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left" wrapText="1" indent="1"/>
    </xf>
    <xf numFmtId="4" fontId="4" fillId="0" borderId="0" xfId="53" applyNumberFormat="1" applyFont="1" applyFill="1" applyAlignment="1">
      <alignment horizontal="right"/>
      <protection/>
    </xf>
    <xf numFmtId="49" fontId="2" fillId="0" borderId="10" xfId="0" applyNumberFormat="1" applyFont="1" applyFill="1" applyBorder="1" applyAlignment="1">
      <alignment horizontal="left" wrapText="1" indent="1"/>
    </xf>
    <xf numFmtId="164" fontId="2" fillId="0" borderId="10" xfId="53" applyNumberFormat="1" applyFont="1" applyFill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4" fontId="2" fillId="0" borderId="10" xfId="53" applyNumberFormat="1" applyFont="1" applyFill="1" applyBorder="1" applyAlignment="1">
      <alignment shrinkToFit="1"/>
      <protection/>
    </xf>
    <xf numFmtId="4" fontId="2" fillId="0" borderId="10" xfId="0" applyNumberFormat="1" applyFont="1" applyFill="1" applyBorder="1" applyAlignment="1">
      <alignment/>
    </xf>
    <xf numFmtId="4" fontId="2" fillId="0" borderId="11" xfId="53" applyNumberFormat="1" applyFont="1" applyFill="1" applyBorder="1" applyAlignment="1">
      <alignment shrinkToFit="1"/>
      <protection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Alignment="1">
      <alignment horizontal="left" wrapText="1" indent="1"/>
    </xf>
    <xf numFmtId="49" fontId="10" fillId="0" borderId="10" xfId="53" applyNumberFormat="1" applyFont="1" applyFill="1" applyBorder="1" applyAlignment="1">
      <alignment horizontal="center"/>
      <protection/>
    </xf>
    <xf numFmtId="165" fontId="10" fillId="0" borderId="10" xfId="53" applyNumberFormat="1" applyFont="1" applyFill="1" applyBorder="1" applyAlignment="1">
      <alignment horizontal="left" wrapText="1" indent="1"/>
      <protection/>
    </xf>
    <xf numFmtId="4" fontId="10" fillId="0" borderId="10" xfId="53" applyNumberFormat="1" applyFont="1" applyFill="1" applyBorder="1" applyAlignment="1">
      <alignment shrinkToFit="1"/>
      <protection/>
    </xf>
    <xf numFmtId="0" fontId="10" fillId="0" borderId="10" xfId="0" applyFont="1" applyFill="1" applyBorder="1" applyAlignment="1">
      <alignment horizontal="left" indent="1"/>
    </xf>
    <xf numFmtId="4" fontId="10" fillId="0" borderId="10" xfId="53" applyNumberFormat="1" applyFont="1" applyFill="1" applyBorder="1" applyAlignment="1">
      <alignment horizontal="right" wrapText="1"/>
      <protection/>
    </xf>
    <xf numFmtId="4" fontId="2" fillId="0" borderId="10" xfId="53" applyNumberFormat="1" applyFont="1" applyFill="1" applyBorder="1" applyAlignment="1">
      <alignment horizontal="right" shrinkToFit="1"/>
      <protection/>
    </xf>
    <xf numFmtId="49" fontId="2" fillId="33" borderId="10" xfId="53" applyNumberFormat="1" applyFont="1" applyFill="1" applyBorder="1" applyAlignment="1">
      <alignment horizontal="center"/>
      <protection/>
    </xf>
    <xf numFmtId="4" fontId="10" fillId="0" borderId="10" xfId="0" applyNumberFormat="1" applyFont="1" applyFill="1" applyBorder="1" applyAlignment="1">
      <alignment horizontal="left" wrapText="1" indent="1"/>
    </xf>
    <xf numFmtId="0" fontId="9" fillId="0" borderId="0" xfId="0" applyNumberFormat="1" applyFont="1" applyFill="1" applyAlignment="1">
      <alignment wrapText="1"/>
    </xf>
    <xf numFmtId="165" fontId="2" fillId="33" borderId="10" xfId="53" applyNumberFormat="1" applyFont="1" applyFill="1" applyBorder="1" applyAlignment="1">
      <alignment horizontal="left" wrapText="1" indent="1"/>
      <protection/>
    </xf>
    <xf numFmtId="0" fontId="2" fillId="33" borderId="0" xfId="0" applyFont="1" applyFill="1" applyAlignment="1">
      <alignment horizontal="left" wrapText="1" indent="1"/>
    </xf>
    <xf numFmtId="4" fontId="2" fillId="0" borderId="11" xfId="53" applyNumberFormat="1" applyFont="1" applyFill="1" applyBorder="1" applyAlignment="1">
      <alignment horizontal="right" shrinkToFit="1"/>
      <protection/>
    </xf>
    <xf numFmtId="4" fontId="10" fillId="0" borderId="10" xfId="53" applyNumberFormat="1" applyFont="1" applyFill="1" applyBorder="1" applyAlignment="1">
      <alignment horizontal="right" shrinkToFit="1"/>
      <protection/>
    </xf>
    <xf numFmtId="4" fontId="2" fillId="0" borderId="10" xfId="0" applyNumberFormat="1" applyFont="1" applyFill="1" applyBorder="1" applyAlignment="1">
      <alignment horizontal="right"/>
    </xf>
    <xf numFmtId="4" fontId="2" fillId="33" borderId="10" xfId="53" applyNumberFormat="1" applyFont="1" applyFill="1" applyBorder="1" applyAlignment="1">
      <alignment horizontal="right" shrinkToFit="1"/>
      <protection/>
    </xf>
    <xf numFmtId="4" fontId="10" fillId="34" borderId="10" xfId="53" applyNumberFormat="1" applyFont="1" applyFill="1" applyBorder="1" applyAlignment="1">
      <alignment horizontal="right" shrinkToFit="1"/>
      <protection/>
    </xf>
    <xf numFmtId="4" fontId="2" fillId="0" borderId="10" xfId="53" applyNumberFormat="1" applyFont="1" applyFill="1" applyBorder="1" applyAlignment="1">
      <alignment wrapText="1"/>
      <protection/>
    </xf>
    <xf numFmtId="4" fontId="10" fillId="0" borderId="10" xfId="53" applyNumberFormat="1" applyFont="1" applyFill="1" applyBorder="1" applyAlignment="1">
      <alignment wrapText="1"/>
      <protection/>
    </xf>
    <xf numFmtId="4" fontId="2" fillId="0" borderId="0" xfId="0" applyNumberFormat="1" applyFont="1" applyAlignment="1">
      <alignment wrapText="1"/>
    </xf>
    <xf numFmtId="4" fontId="10" fillId="0" borderId="10" xfId="0" applyNumberFormat="1" applyFont="1" applyFill="1" applyBorder="1" applyAlignment="1">
      <alignment wrapText="1"/>
    </xf>
    <xf numFmtId="4" fontId="2" fillId="33" borderId="10" xfId="53" applyNumberFormat="1" applyFont="1" applyFill="1" applyBorder="1" applyAlignment="1">
      <alignment wrapText="1"/>
      <protection/>
    </xf>
    <xf numFmtId="4" fontId="2" fillId="0" borderId="10" xfId="0" applyNumberFormat="1" applyFont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45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49" fontId="2" fillId="0" borderId="11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left" wrapText="1" indent="1"/>
    </xf>
    <xf numFmtId="0" fontId="2" fillId="33" borderId="10" xfId="0" applyFont="1" applyFill="1" applyBorder="1" applyAlignment="1">
      <alignment horizontal="left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65"/>
  <sheetViews>
    <sheetView tabSelected="1" view="pageBreakPreview" zoomScaleNormal="95" zoomScaleSheetLayoutView="100" zoomScalePageLayoutView="0" workbookViewId="0" topLeftCell="A30">
      <selection activeCell="E39" sqref="E39"/>
    </sheetView>
  </sheetViews>
  <sheetFormatPr defaultColWidth="9.00390625" defaultRowHeight="69.75" customHeight="1"/>
  <cols>
    <col min="1" max="1" width="8.625" style="6" customWidth="1"/>
    <col min="2" max="2" width="3.875" style="6" customWidth="1"/>
    <col min="3" max="3" width="5.00390625" style="6" customWidth="1"/>
    <col min="4" max="4" width="4.875" style="6" customWidth="1"/>
    <col min="5" max="5" width="64.25390625" style="7" customWidth="1"/>
    <col min="6" max="6" width="13.875" style="7" customWidth="1"/>
    <col min="7" max="7" width="15.375" style="9" customWidth="1"/>
    <col min="8" max="8" width="12.625" style="9" customWidth="1"/>
    <col min="9" max="14" width="9.125" style="9" customWidth="1"/>
    <col min="15" max="16384" width="9.125" style="3" customWidth="1"/>
  </cols>
  <sheetData>
    <row r="1" spans="1:14" s="4" customFormat="1" ht="27" customHeight="1">
      <c r="A1" s="64" t="s">
        <v>112</v>
      </c>
      <c r="B1" s="64"/>
      <c r="C1" s="64"/>
      <c r="D1" s="64"/>
      <c r="E1" s="64"/>
      <c r="F1" s="64"/>
      <c r="G1" s="64"/>
      <c r="H1" s="20"/>
      <c r="I1" s="20"/>
      <c r="J1" s="20"/>
      <c r="K1" s="21"/>
      <c r="L1" s="21"/>
      <c r="M1" s="21"/>
      <c r="N1" s="21"/>
    </row>
    <row r="2" spans="1:14" s="4" customFormat="1" ht="27" customHeight="1">
      <c r="A2" s="64" t="s">
        <v>113</v>
      </c>
      <c r="B2" s="64"/>
      <c r="C2" s="64"/>
      <c r="D2" s="64"/>
      <c r="E2" s="64"/>
      <c r="F2" s="64"/>
      <c r="G2" s="64"/>
      <c r="H2" s="32"/>
      <c r="I2" s="32"/>
      <c r="J2" s="32"/>
      <c r="K2" s="32"/>
      <c r="L2" s="21"/>
      <c r="M2" s="21"/>
      <c r="N2" s="21"/>
    </row>
    <row r="3" spans="1:14" s="4" customFormat="1" ht="27" customHeight="1">
      <c r="A3" s="64" t="s">
        <v>121</v>
      </c>
      <c r="B3" s="64"/>
      <c r="C3" s="64"/>
      <c r="D3" s="64"/>
      <c r="E3" s="64"/>
      <c r="F3" s="64"/>
      <c r="G3" s="64"/>
      <c r="H3" s="20"/>
      <c r="I3" s="20"/>
      <c r="J3" s="20"/>
      <c r="K3" s="21"/>
      <c r="L3" s="21"/>
      <c r="M3" s="21"/>
      <c r="N3" s="21"/>
    </row>
    <row r="4" spans="1:14" s="4" customFormat="1" ht="27" customHeight="1">
      <c r="A4" s="64" t="s">
        <v>114</v>
      </c>
      <c r="B4" s="64"/>
      <c r="C4" s="64"/>
      <c r="D4" s="64"/>
      <c r="E4" s="64"/>
      <c r="F4" s="64"/>
      <c r="G4" s="64"/>
      <c r="H4" s="32"/>
      <c r="I4" s="32"/>
      <c r="J4" s="32"/>
      <c r="K4" s="32"/>
      <c r="L4" s="21"/>
      <c r="M4" s="21"/>
      <c r="N4" s="21"/>
    </row>
    <row r="5" spans="1:10" ht="27.75" customHeight="1">
      <c r="A5" s="5"/>
      <c r="B5" s="5"/>
      <c r="C5" s="5"/>
      <c r="D5" s="5"/>
      <c r="E5" s="8"/>
      <c r="F5" s="8"/>
      <c r="G5" s="11"/>
      <c r="H5" s="19"/>
      <c r="I5" s="19"/>
      <c r="J5" s="19"/>
    </row>
    <row r="6" spans="1:8" ht="21" customHeight="1">
      <c r="A6" s="56" t="s">
        <v>3</v>
      </c>
      <c r="B6" s="57"/>
      <c r="C6" s="57"/>
      <c r="D6" s="58"/>
      <c r="E6" s="62" t="s">
        <v>1</v>
      </c>
      <c r="F6" s="54" t="s">
        <v>119</v>
      </c>
      <c r="G6" s="65" t="s">
        <v>122</v>
      </c>
      <c r="H6" s="53" t="s">
        <v>120</v>
      </c>
    </row>
    <row r="7" spans="1:8" ht="27.75" customHeight="1">
      <c r="A7" s="59"/>
      <c r="B7" s="60"/>
      <c r="C7" s="60"/>
      <c r="D7" s="61"/>
      <c r="E7" s="63"/>
      <c r="F7" s="55"/>
      <c r="G7" s="66"/>
      <c r="H7" s="53"/>
    </row>
    <row r="8" spans="1:8" ht="21.75" customHeight="1" hidden="1">
      <c r="A8" s="1" t="s">
        <v>38</v>
      </c>
      <c r="B8" s="1" t="s">
        <v>4</v>
      </c>
      <c r="C8" s="1" t="s">
        <v>5</v>
      </c>
      <c r="D8" s="1" t="s">
        <v>6</v>
      </c>
      <c r="E8" s="2" t="s">
        <v>7</v>
      </c>
      <c r="F8" s="18">
        <f>F9+F52+F60</f>
        <v>1082776628.84</v>
      </c>
      <c r="G8" s="35">
        <f>G9+G52+G60</f>
        <v>1060799198.6500001</v>
      </c>
      <c r="H8" s="17">
        <f>G8/F8*100</f>
        <v>97.9702710970457</v>
      </c>
    </row>
    <row r="9" spans="1:8" ht="20.25" customHeight="1">
      <c r="A9" s="24" t="s">
        <v>8</v>
      </c>
      <c r="B9" s="24" t="s">
        <v>4</v>
      </c>
      <c r="C9" s="24" t="s">
        <v>5</v>
      </c>
      <c r="D9" s="24" t="s">
        <v>6</v>
      </c>
      <c r="E9" s="25" t="s">
        <v>9</v>
      </c>
      <c r="F9" s="26">
        <f>F10+F31</f>
        <v>250576000</v>
      </c>
      <c r="G9" s="36">
        <f>G10+G31</f>
        <v>251108621.45999998</v>
      </c>
      <c r="H9" s="17">
        <f aca="true" t="shared" si="0" ref="H9:H55">G9/F9*100</f>
        <v>100.21255884841325</v>
      </c>
    </row>
    <row r="10" spans="1:8" ht="22.5" customHeight="1" hidden="1">
      <c r="A10" s="1" t="s">
        <v>8</v>
      </c>
      <c r="B10" s="1" t="s">
        <v>4</v>
      </c>
      <c r="C10" s="1" t="s">
        <v>5</v>
      </c>
      <c r="D10" s="1" t="s">
        <v>6</v>
      </c>
      <c r="E10" s="12" t="s">
        <v>45</v>
      </c>
      <c r="F10" s="16">
        <f>F11+F13+F15+F24+F26+F30</f>
        <v>239329000</v>
      </c>
      <c r="G10" s="29">
        <f>G11+G13+G15+G24+G26+G30</f>
        <v>239817215.89999998</v>
      </c>
      <c r="H10" s="17">
        <f t="shared" si="0"/>
        <v>100.20399362383998</v>
      </c>
    </row>
    <row r="11" spans="1:8" ht="22.5" customHeight="1">
      <c r="A11" s="24" t="s">
        <v>10</v>
      </c>
      <c r="B11" s="24" t="s">
        <v>4</v>
      </c>
      <c r="C11" s="24" t="s">
        <v>5</v>
      </c>
      <c r="D11" s="24" t="s">
        <v>6</v>
      </c>
      <c r="E11" s="25" t="s">
        <v>11</v>
      </c>
      <c r="F11" s="26">
        <f>F12</f>
        <v>213068000</v>
      </c>
      <c r="G11" s="36">
        <f>G12</f>
        <v>213225237.91</v>
      </c>
      <c r="H11" s="17">
        <f t="shared" si="0"/>
        <v>100.07379705540016</v>
      </c>
    </row>
    <row r="12" spans="1:8" ht="21.75" customHeight="1">
      <c r="A12" s="1" t="s">
        <v>0</v>
      </c>
      <c r="B12" s="1" t="s">
        <v>12</v>
      </c>
      <c r="C12" s="1" t="s">
        <v>5</v>
      </c>
      <c r="D12" s="1" t="s">
        <v>13</v>
      </c>
      <c r="E12" s="2" t="s">
        <v>35</v>
      </c>
      <c r="F12" s="40">
        <v>213068000</v>
      </c>
      <c r="G12" s="29">
        <v>213225237.91</v>
      </c>
      <c r="H12" s="17">
        <f t="shared" si="0"/>
        <v>100.07379705540016</v>
      </c>
    </row>
    <row r="13" spans="1:8" ht="33.75" customHeight="1">
      <c r="A13" s="24" t="s">
        <v>39</v>
      </c>
      <c r="B13" s="24" t="s">
        <v>4</v>
      </c>
      <c r="C13" s="24" t="s">
        <v>5</v>
      </c>
      <c r="D13" s="24" t="s">
        <v>6</v>
      </c>
      <c r="E13" s="25" t="s">
        <v>40</v>
      </c>
      <c r="F13" s="26">
        <f>F14</f>
        <v>15019000</v>
      </c>
      <c r="G13" s="36">
        <f>G14</f>
        <v>15265569.22</v>
      </c>
      <c r="H13" s="17">
        <f t="shared" si="0"/>
        <v>101.64171529396097</v>
      </c>
    </row>
    <row r="14" spans="1:8" ht="33.75" customHeight="1">
      <c r="A14" s="1" t="s">
        <v>41</v>
      </c>
      <c r="B14" s="1" t="s">
        <v>12</v>
      </c>
      <c r="C14" s="1" t="s">
        <v>5</v>
      </c>
      <c r="D14" s="1" t="s">
        <v>13</v>
      </c>
      <c r="E14" s="2" t="s">
        <v>42</v>
      </c>
      <c r="F14" s="40">
        <v>15019000</v>
      </c>
      <c r="G14" s="29">
        <v>15265569.22</v>
      </c>
      <c r="H14" s="17">
        <f t="shared" si="0"/>
        <v>101.64171529396097</v>
      </c>
    </row>
    <row r="15" spans="1:8" ht="22.5" customHeight="1">
      <c r="A15" s="24" t="s">
        <v>14</v>
      </c>
      <c r="B15" s="24" t="s">
        <v>4</v>
      </c>
      <c r="C15" s="24" t="s">
        <v>5</v>
      </c>
      <c r="D15" s="24" t="s">
        <v>6</v>
      </c>
      <c r="E15" s="25" t="s">
        <v>15</v>
      </c>
      <c r="F15" s="26">
        <f>SUM(F16:F18)</f>
        <v>8780000</v>
      </c>
      <c r="G15" s="36">
        <f>SUM(G16:G18)</f>
        <v>8814366.059999999</v>
      </c>
      <c r="H15" s="17">
        <f t="shared" si="0"/>
        <v>100.39141298405465</v>
      </c>
    </row>
    <row r="16" spans="1:8" ht="21.75" customHeight="1">
      <c r="A16" s="1" t="s">
        <v>16</v>
      </c>
      <c r="B16" s="1" t="s">
        <v>17</v>
      </c>
      <c r="C16" s="1" t="s">
        <v>5</v>
      </c>
      <c r="D16" s="1" t="s">
        <v>13</v>
      </c>
      <c r="E16" s="2" t="s">
        <v>61</v>
      </c>
      <c r="F16" s="40">
        <v>7895000</v>
      </c>
      <c r="G16" s="29">
        <v>7929486.42</v>
      </c>
      <c r="H16" s="17">
        <f t="shared" si="0"/>
        <v>100.43681342621913</v>
      </c>
    </row>
    <row r="17" spans="1:8" ht="21" customHeight="1">
      <c r="A17" s="1" t="s">
        <v>18</v>
      </c>
      <c r="B17" s="1" t="s">
        <v>12</v>
      </c>
      <c r="C17" s="1" t="s">
        <v>5</v>
      </c>
      <c r="D17" s="1" t="s">
        <v>13</v>
      </c>
      <c r="E17" s="2" t="s">
        <v>19</v>
      </c>
      <c r="F17" s="40">
        <v>808000</v>
      </c>
      <c r="G17" s="29">
        <v>807769.6</v>
      </c>
      <c r="H17" s="17">
        <f t="shared" si="0"/>
        <v>99.97148514851484</v>
      </c>
    </row>
    <row r="18" spans="1:8" ht="28.5" customHeight="1">
      <c r="A18" s="1" t="s">
        <v>43</v>
      </c>
      <c r="B18" s="1" t="s">
        <v>17</v>
      </c>
      <c r="C18" s="1" t="s">
        <v>5</v>
      </c>
      <c r="D18" s="1" t="s">
        <v>13</v>
      </c>
      <c r="E18" s="2" t="s">
        <v>62</v>
      </c>
      <c r="F18" s="40">
        <v>77000</v>
      </c>
      <c r="G18" s="29">
        <v>77110.04</v>
      </c>
      <c r="H18" s="17">
        <f t="shared" si="0"/>
        <v>100.14290909090909</v>
      </c>
    </row>
    <row r="19" spans="1:8" ht="22.5" customHeight="1" hidden="1">
      <c r="A19" s="24" t="s">
        <v>86</v>
      </c>
      <c r="B19" s="24" t="s">
        <v>4</v>
      </c>
      <c r="C19" s="24" t="s">
        <v>5</v>
      </c>
      <c r="D19" s="24" t="s">
        <v>6</v>
      </c>
      <c r="E19" s="25" t="s">
        <v>97</v>
      </c>
      <c r="F19" s="41"/>
      <c r="G19" s="28">
        <f>G20+G21</f>
        <v>0</v>
      </c>
      <c r="H19" s="17" t="e">
        <f t="shared" si="0"/>
        <v>#DIV/0!</v>
      </c>
    </row>
    <row r="20" spans="1:8" ht="18" customHeight="1" hidden="1">
      <c r="A20" s="1" t="s">
        <v>87</v>
      </c>
      <c r="B20" s="1" t="s">
        <v>4</v>
      </c>
      <c r="C20" s="1" t="s">
        <v>5</v>
      </c>
      <c r="D20" s="1" t="s">
        <v>13</v>
      </c>
      <c r="E20" s="2" t="s">
        <v>94</v>
      </c>
      <c r="F20" s="40"/>
      <c r="G20" s="29">
        <v>0</v>
      </c>
      <c r="H20" s="17" t="e">
        <f t="shared" si="0"/>
        <v>#DIV/0!</v>
      </c>
    </row>
    <row r="21" spans="1:8" ht="17.25" customHeight="1" hidden="1">
      <c r="A21" s="24" t="s">
        <v>88</v>
      </c>
      <c r="B21" s="24" t="s">
        <v>4</v>
      </c>
      <c r="C21" s="24" t="s">
        <v>5</v>
      </c>
      <c r="D21" s="24" t="s">
        <v>13</v>
      </c>
      <c r="E21" s="25" t="s">
        <v>89</v>
      </c>
      <c r="F21" s="41"/>
      <c r="G21" s="28">
        <f>G22+G23</f>
        <v>0</v>
      </c>
      <c r="H21" s="17" t="e">
        <f t="shared" si="0"/>
        <v>#DIV/0!</v>
      </c>
    </row>
    <row r="22" spans="1:8" ht="15.75" customHeight="1" hidden="1">
      <c r="A22" s="1" t="s">
        <v>90</v>
      </c>
      <c r="B22" s="1" t="s">
        <v>4</v>
      </c>
      <c r="C22" s="1" t="s">
        <v>5</v>
      </c>
      <c r="D22" s="1" t="s">
        <v>13</v>
      </c>
      <c r="E22" s="2" t="s">
        <v>91</v>
      </c>
      <c r="F22" s="40"/>
      <c r="G22" s="29">
        <v>0</v>
      </c>
      <c r="H22" s="17" t="e">
        <f t="shared" si="0"/>
        <v>#DIV/0!</v>
      </c>
    </row>
    <row r="23" spans="1:8" ht="15.75" customHeight="1" hidden="1">
      <c r="A23" s="1" t="s">
        <v>92</v>
      </c>
      <c r="B23" s="1" t="s">
        <v>4</v>
      </c>
      <c r="C23" s="1" t="s">
        <v>5</v>
      </c>
      <c r="D23" s="1" t="s">
        <v>13</v>
      </c>
      <c r="E23" s="2" t="s">
        <v>93</v>
      </c>
      <c r="F23" s="40"/>
      <c r="G23" s="29">
        <v>0</v>
      </c>
      <c r="H23" s="17" t="e">
        <f t="shared" si="0"/>
        <v>#DIV/0!</v>
      </c>
    </row>
    <row r="24" spans="1:8" ht="36.75" customHeight="1">
      <c r="A24" s="24" t="s">
        <v>21</v>
      </c>
      <c r="B24" s="24" t="s">
        <v>4</v>
      </c>
      <c r="C24" s="24" t="s">
        <v>5</v>
      </c>
      <c r="D24" s="24" t="s">
        <v>6</v>
      </c>
      <c r="E24" s="25" t="s">
        <v>22</v>
      </c>
      <c r="F24" s="26">
        <f>F25</f>
        <v>307000</v>
      </c>
      <c r="G24" s="36">
        <f>G25</f>
        <v>307041.59</v>
      </c>
      <c r="H24" s="17">
        <f t="shared" si="0"/>
        <v>100.01354723127037</v>
      </c>
    </row>
    <row r="25" spans="1:8" ht="25.5" customHeight="1">
      <c r="A25" s="1" t="s">
        <v>23</v>
      </c>
      <c r="B25" s="1" t="s">
        <v>12</v>
      </c>
      <c r="C25" s="1" t="s">
        <v>5</v>
      </c>
      <c r="D25" s="1" t="s">
        <v>13</v>
      </c>
      <c r="E25" s="2" t="s">
        <v>24</v>
      </c>
      <c r="F25" s="40">
        <v>307000</v>
      </c>
      <c r="G25" s="29">
        <v>307041.59</v>
      </c>
      <c r="H25" s="17">
        <f t="shared" si="0"/>
        <v>100.01354723127037</v>
      </c>
    </row>
    <row r="26" spans="1:8" ht="21.75" customHeight="1">
      <c r="A26" s="24" t="s">
        <v>25</v>
      </c>
      <c r="B26" s="24" t="s">
        <v>4</v>
      </c>
      <c r="C26" s="24" t="s">
        <v>5</v>
      </c>
      <c r="D26" s="24" t="s">
        <v>6</v>
      </c>
      <c r="E26" s="25" t="s">
        <v>26</v>
      </c>
      <c r="F26" s="26">
        <f>SUM(F27:F29)</f>
        <v>2155000</v>
      </c>
      <c r="G26" s="36">
        <f>SUM(G27:G29)</f>
        <v>2204705.98</v>
      </c>
      <c r="H26" s="17">
        <f t="shared" si="0"/>
        <v>102.30654199535962</v>
      </c>
    </row>
    <row r="27" spans="1:8" ht="50.25" customHeight="1">
      <c r="A27" s="1" t="s">
        <v>27</v>
      </c>
      <c r="B27" s="1" t="s">
        <v>12</v>
      </c>
      <c r="C27" s="1" t="s">
        <v>5</v>
      </c>
      <c r="D27" s="1" t="s">
        <v>13</v>
      </c>
      <c r="E27" s="2" t="s">
        <v>84</v>
      </c>
      <c r="F27" s="40">
        <v>2150000</v>
      </c>
      <c r="G27" s="37">
        <v>2199705.98</v>
      </c>
      <c r="H27" s="17">
        <f t="shared" si="0"/>
        <v>102.31190604651164</v>
      </c>
    </row>
    <row r="28" spans="1:8" ht="51.75" customHeight="1" hidden="1">
      <c r="A28" s="1" t="s">
        <v>95</v>
      </c>
      <c r="B28" s="1" t="s">
        <v>12</v>
      </c>
      <c r="C28" s="1" t="s">
        <v>5</v>
      </c>
      <c r="D28" s="1" t="s">
        <v>13</v>
      </c>
      <c r="E28" s="23" t="s">
        <v>98</v>
      </c>
      <c r="F28" s="42"/>
      <c r="G28" s="37"/>
      <c r="H28" s="17" t="e">
        <f t="shared" si="0"/>
        <v>#DIV/0!</v>
      </c>
    </row>
    <row r="29" spans="1:8" ht="31.5" customHeight="1">
      <c r="A29" s="1" t="s">
        <v>57</v>
      </c>
      <c r="B29" s="1" t="s">
        <v>12</v>
      </c>
      <c r="C29" s="1" t="s">
        <v>5</v>
      </c>
      <c r="D29" s="1" t="s">
        <v>13</v>
      </c>
      <c r="E29" s="2" t="s">
        <v>58</v>
      </c>
      <c r="F29" s="40">
        <v>5000</v>
      </c>
      <c r="G29" s="29">
        <v>5000</v>
      </c>
      <c r="H29" s="17">
        <f t="shared" si="0"/>
        <v>100</v>
      </c>
    </row>
    <row r="30" spans="1:8" ht="34.5" customHeight="1">
      <c r="A30" s="24" t="s">
        <v>44</v>
      </c>
      <c r="B30" s="24" t="s">
        <v>4</v>
      </c>
      <c r="C30" s="24" t="s">
        <v>5</v>
      </c>
      <c r="D30" s="24" t="s">
        <v>6</v>
      </c>
      <c r="E30" s="31" t="s">
        <v>36</v>
      </c>
      <c r="F30" s="43">
        <v>0</v>
      </c>
      <c r="G30" s="36">
        <v>295.14</v>
      </c>
      <c r="H30" s="52" t="e">
        <f t="shared" si="0"/>
        <v>#DIV/0!</v>
      </c>
    </row>
    <row r="31" spans="1:8" ht="22.5" customHeight="1" hidden="1">
      <c r="A31" s="1" t="s">
        <v>8</v>
      </c>
      <c r="B31" s="1" t="s">
        <v>4</v>
      </c>
      <c r="C31" s="1" t="s">
        <v>5</v>
      </c>
      <c r="D31" s="1" t="s">
        <v>6</v>
      </c>
      <c r="E31" s="12" t="s">
        <v>59</v>
      </c>
      <c r="F31" s="26">
        <f>F32+F42+F44+F46+F50+F51</f>
        <v>11247000</v>
      </c>
      <c r="G31" s="36">
        <f>G32+G42+G44+G46+G50+G51</f>
        <v>11291405.559999999</v>
      </c>
      <c r="H31" s="17">
        <f t="shared" si="0"/>
        <v>100.39482137458877</v>
      </c>
    </row>
    <row r="32" spans="1:8" ht="36" customHeight="1">
      <c r="A32" s="24" t="s">
        <v>28</v>
      </c>
      <c r="B32" s="24" t="s">
        <v>4</v>
      </c>
      <c r="C32" s="24" t="s">
        <v>5</v>
      </c>
      <c r="D32" s="24" t="s">
        <v>6</v>
      </c>
      <c r="E32" s="25" t="s">
        <v>29</v>
      </c>
      <c r="F32" s="26">
        <f>SUM(F33:F41)</f>
        <v>6082000</v>
      </c>
      <c r="G32" s="36">
        <f>SUM(G33:G41)</f>
        <v>6101380.749999999</v>
      </c>
      <c r="H32" s="17">
        <f t="shared" si="0"/>
        <v>100.31865751397564</v>
      </c>
    </row>
    <row r="33" spans="1:8" ht="66" customHeight="1">
      <c r="A33" s="30" t="s">
        <v>30</v>
      </c>
      <c r="B33" s="30" t="s">
        <v>66</v>
      </c>
      <c r="C33" s="30" t="s">
        <v>5</v>
      </c>
      <c r="D33" s="30" t="s">
        <v>31</v>
      </c>
      <c r="E33" s="33" t="s">
        <v>117</v>
      </c>
      <c r="F33" s="44">
        <v>5117000</v>
      </c>
      <c r="G33" s="29">
        <v>5120906.7</v>
      </c>
      <c r="H33" s="52">
        <f t="shared" si="0"/>
        <v>100.07634746922025</v>
      </c>
    </row>
    <row r="34" spans="1:8" ht="63.75" customHeight="1">
      <c r="A34" s="1" t="s">
        <v>96</v>
      </c>
      <c r="B34" s="1" t="s">
        <v>66</v>
      </c>
      <c r="C34" s="1" t="s">
        <v>5</v>
      </c>
      <c r="D34" s="1" t="s">
        <v>31</v>
      </c>
      <c r="E34" s="69" t="s">
        <v>125</v>
      </c>
      <c r="F34" s="40">
        <v>0</v>
      </c>
      <c r="G34" s="29">
        <v>211.93</v>
      </c>
      <c r="H34" s="52" t="e">
        <f t="shared" si="0"/>
        <v>#DIV/0!</v>
      </c>
    </row>
    <row r="35" spans="1:8" ht="53.25" customHeight="1" hidden="1">
      <c r="A35" s="1" t="s">
        <v>96</v>
      </c>
      <c r="B35" s="1" t="s">
        <v>20</v>
      </c>
      <c r="C35" s="1" t="s">
        <v>5</v>
      </c>
      <c r="D35" s="1" t="s">
        <v>31</v>
      </c>
      <c r="E35" s="68"/>
      <c r="F35" s="45"/>
      <c r="G35" s="29">
        <v>0</v>
      </c>
      <c r="H35" s="17" t="e">
        <f t="shared" si="0"/>
        <v>#DIV/0!</v>
      </c>
    </row>
    <row r="36" spans="1:8" ht="57.75" customHeight="1">
      <c r="A36" s="1" t="s">
        <v>63</v>
      </c>
      <c r="B36" s="1" t="s">
        <v>66</v>
      </c>
      <c r="C36" s="1" t="s">
        <v>5</v>
      </c>
      <c r="D36" s="1" t="s">
        <v>31</v>
      </c>
      <c r="E36" s="2" t="s">
        <v>64</v>
      </c>
      <c r="F36" s="40">
        <v>340000</v>
      </c>
      <c r="G36" s="29">
        <v>340413.56</v>
      </c>
      <c r="H36" s="17">
        <f t="shared" si="0"/>
        <v>100.12163529411764</v>
      </c>
    </row>
    <row r="37" spans="1:8" ht="57.75" customHeight="1">
      <c r="A37" s="1" t="s">
        <v>123</v>
      </c>
      <c r="B37" s="1" t="s">
        <v>66</v>
      </c>
      <c r="C37" s="1" t="s">
        <v>5</v>
      </c>
      <c r="D37" s="1" t="s">
        <v>31</v>
      </c>
      <c r="E37" s="33" t="s">
        <v>126</v>
      </c>
      <c r="F37" s="40">
        <v>332000</v>
      </c>
      <c r="G37" s="29">
        <v>247546.27</v>
      </c>
      <c r="H37" s="17">
        <f t="shared" si="0"/>
        <v>74.56212951807228</v>
      </c>
    </row>
    <row r="38" spans="1:8" ht="83.25" customHeight="1">
      <c r="A38" s="67" t="s">
        <v>124</v>
      </c>
      <c r="B38" s="67" t="s">
        <v>20</v>
      </c>
      <c r="C38" s="67" t="s">
        <v>5</v>
      </c>
      <c r="D38" s="67" t="s">
        <v>31</v>
      </c>
      <c r="E38" s="23" t="s">
        <v>127</v>
      </c>
      <c r="F38" s="40"/>
      <c r="G38" s="29">
        <v>0.46</v>
      </c>
      <c r="H38" s="52" t="e">
        <f t="shared" si="0"/>
        <v>#DIV/0!</v>
      </c>
    </row>
    <row r="39" spans="1:8" ht="42.75" customHeight="1">
      <c r="A39" s="67" t="s">
        <v>82</v>
      </c>
      <c r="B39" s="67" t="s">
        <v>66</v>
      </c>
      <c r="C39" s="67" t="s">
        <v>5</v>
      </c>
      <c r="D39" s="67" t="s">
        <v>31</v>
      </c>
      <c r="E39" s="23" t="s">
        <v>83</v>
      </c>
      <c r="F39" s="45">
        <v>10000</v>
      </c>
      <c r="G39" s="29">
        <v>10470</v>
      </c>
      <c r="H39" s="17">
        <f t="shared" si="0"/>
        <v>104.69999999999999</v>
      </c>
    </row>
    <row r="40" spans="1:8" ht="63.75" customHeight="1">
      <c r="A40" s="1" t="s">
        <v>67</v>
      </c>
      <c r="B40" s="1" t="s">
        <v>66</v>
      </c>
      <c r="C40" s="1" t="s">
        <v>5</v>
      </c>
      <c r="D40" s="1" t="s">
        <v>31</v>
      </c>
      <c r="E40" s="2" t="s">
        <v>68</v>
      </c>
      <c r="F40" s="40">
        <v>283000</v>
      </c>
      <c r="G40" s="29">
        <v>381831.83</v>
      </c>
      <c r="H40" s="17">
        <f t="shared" si="0"/>
        <v>134.92290812720847</v>
      </c>
    </row>
    <row r="41" spans="1:8" ht="51.75" customHeight="1" hidden="1">
      <c r="A41" s="1" t="s">
        <v>67</v>
      </c>
      <c r="B41" s="1" t="s">
        <v>20</v>
      </c>
      <c r="C41" s="1" t="s">
        <v>5</v>
      </c>
      <c r="D41" s="1" t="s">
        <v>31</v>
      </c>
      <c r="E41" s="2" t="s">
        <v>99</v>
      </c>
      <c r="F41" s="40"/>
      <c r="G41" s="29">
        <v>0</v>
      </c>
      <c r="H41" s="17" t="e">
        <f t="shared" si="0"/>
        <v>#DIV/0!</v>
      </c>
    </row>
    <row r="42" spans="1:8" ht="24.75" customHeight="1">
      <c r="A42" s="24" t="s">
        <v>69</v>
      </c>
      <c r="B42" s="24" t="s">
        <v>4</v>
      </c>
      <c r="C42" s="24" t="s">
        <v>5</v>
      </c>
      <c r="D42" s="24" t="s">
        <v>6</v>
      </c>
      <c r="E42" s="25" t="s">
        <v>70</v>
      </c>
      <c r="F42" s="26">
        <f>F43</f>
        <v>1110000</v>
      </c>
      <c r="G42" s="36">
        <f>G43</f>
        <v>1109967.55</v>
      </c>
      <c r="H42" s="17">
        <f t="shared" si="0"/>
        <v>99.99707657657659</v>
      </c>
    </row>
    <row r="43" spans="1:8" ht="21" customHeight="1">
      <c r="A43" s="1" t="s">
        <v>71</v>
      </c>
      <c r="B43" s="1" t="s">
        <v>12</v>
      </c>
      <c r="C43" s="1" t="s">
        <v>5</v>
      </c>
      <c r="D43" s="1" t="s">
        <v>31</v>
      </c>
      <c r="E43" s="2" t="s">
        <v>2</v>
      </c>
      <c r="F43" s="40">
        <v>1110000</v>
      </c>
      <c r="G43" s="29">
        <v>1109967.55</v>
      </c>
      <c r="H43" s="17">
        <f t="shared" si="0"/>
        <v>99.99707657657659</v>
      </c>
    </row>
    <row r="44" spans="1:14" s="51" customFormat="1" ht="33.75" customHeight="1">
      <c r="A44" s="24" t="s">
        <v>72</v>
      </c>
      <c r="B44" s="24" t="s">
        <v>4</v>
      </c>
      <c r="C44" s="24" t="s">
        <v>5</v>
      </c>
      <c r="D44" s="24" t="s">
        <v>6</v>
      </c>
      <c r="E44" s="25" t="s">
        <v>73</v>
      </c>
      <c r="F44" s="36">
        <f>F45</f>
        <v>284000</v>
      </c>
      <c r="G44" s="36">
        <f>G45</f>
        <v>284608.14</v>
      </c>
      <c r="H44" s="52">
        <f t="shared" si="0"/>
        <v>100.21413380281689</v>
      </c>
      <c r="I44" s="50"/>
      <c r="J44" s="50"/>
      <c r="K44" s="50"/>
      <c r="L44" s="50"/>
      <c r="M44" s="50"/>
      <c r="N44" s="50"/>
    </row>
    <row r="45" spans="1:8" ht="35.25" customHeight="1">
      <c r="A45" s="1" t="s">
        <v>115</v>
      </c>
      <c r="B45" s="1" t="s">
        <v>66</v>
      </c>
      <c r="C45" s="1" t="s">
        <v>5</v>
      </c>
      <c r="D45" s="1" t="s">
        <v>74</v>
      </c>
      <c r="E45" s="33" t="s">
        <v>116</v>
      </c>
      <c r="F45" s="44">
        <v>284000</v>
      </c>
      <c r="G45" s="29">
        <v>284608.14</v>
      </c>
      <c r="H45" s="52">
        <f t="shared" si="0"/>
        <v>100.21413380281689</v>
      </c>
    </row>
    <row r="46" spans="1:8" ht="31.5" customHeight="1">
      <c r="A46" s="24" t="s">
        <v>46</v>
      </c>
      <c r="B46" s="24" t="s">
        <v>4</v>
      </c>
      <c r="C46" s="24" t="s">
        <v>5</v>
      </c>
      <c r="D46" s="24" t="s">
        <v>6</v>
      </c>
      <c r="E46" s="25" t="s">
        <v>47</v>
      </c>
      <c r="F46" s="36">
        <f>SUM(F47:F49)</f>
        <v>1107000</v>
      </c>
      <c r="G46" s="36">
        <f>SUM(G47:G49)</f>
        <v>1109378.62</v>
      </c>
      <c r="H46" s="17">
        <f t="shared" si="0"/>
        <v>100.21487082204158</v>
      </c>
    </row>
    <row r="47" spans="1:8" ht="42" customHeight="1">
      <c r="A47" s="30" t="s">
        <v>48</v>
      </c>
      <c r="B47" s="30" t="s">
        <v>66</v>
      </c>
      <c r="C47" s="30" t="s">
        <v>5</v>
      </c>
      <c r="D47" s="30" t="s">
        <v>49</v>
      </c>
      <c r="E47" s="34" t="s">
        <v>118</v>
      </c>
      <c r="F47" s="46">
        <v>1107000</v>
      </c>
      <c r="G47" s="38">
        <v>1109378.62</v>
      </c>
      <c r="H47" s="52">
        <f t="shared" si="0"/>
        <v>100.21487082204158</v>
      </c>
    </row>
    <row r="48" spans="1:8" ht="36" customHeight="1" hidden="1">
      <c r="A48" s="1" t="s">
        <v>48</v>
      </c>
      <c r="B48" s="1" t="s">
        <v>20</v>
      </c>
      <c r="C48" s="1" t="s">
        <v>5</v>
      </c>
      <c r="D48" s="1" t="s">
        <v>49</v>
      </c>
      <c r="E48" s="2" t="s">
        <v>85</v>
      </c>
      <c r="F48" s="40">
        <v>0</v>
      </c>
      <c r="G48" s="29">
        <v>0</v>
      </c>
      <c r="H48" s="17" t="e">
        <f t="shared" si="0"/>
        <v>#DIV/0!</v>
      </c>
    </row>
    <row r="49" spans="1:8" ht="36" customHeight="1" hidden="1">
      <c r="A49" s="1" t="s">
        <v>75</v>
      </c>
      <c r="B49" s="1" t="s">
        <v>66</v>
      </c>
      <c r="C49" s="1" t="s">
        <v>5</v>
      </c>
      <c r="D49" s="1" t="s">
        <v>49</v>
      </c>
      <c r="E49" s="23" t="s">
        <v>81</v>
      </c>
      <c r="F49" s="42"/>
      <c r="G49" s="29"/>
      <c r="H49" s="17" t="e">
        <f t="shared" si="0"/>
        <v>#DIV/0!</v>
      </c>
    </row>
    <row r="50" spans="1:14" s="15" customFormat="1" ht="25.5" customHeight="1">
      <c r="A50" s="24" t="s">
        <v>50</v>
      </c>
      <c r="B50" s="24" t="s">
        <v>4</v>
      </c>
      <c r="C50" s="24" t="s">
        <v>5</v>
      </c>
      <c r="D50" s="24" t="s">
        <v>6</v>
      </c>
      <c r="E50" s="25" t="s">
        <v>51</v>
      </c>
      <c r="F50" s="26">
        <v>2653000</v>
      </c>
      <c r="G50" s="36">
        <v>2674890.5</v>
      </c>
      <c r="H50" s="17">
        <f t="shared" si="0"/>
        <v>100.82512250282699</v>
      </c>
      <c r="I50" s="22"/>
      <c r="J50" s="22"/>
      <c r="K50" s="22"/>
      <c r="L50" s="22"/>
      <c r="M50" s="22"/>
      <c r="N50" s="22"/>
    </row>
    <row r="51" spans="1:8" ht="23.25" customHeight="1">
      <c r="A51" s="1" t="s">
        <v>65</v>
      </c>
      <c r="B51" s="1" t="s">
        <v>4</v>
      </c>
      <c r="C51" s="1" t="s">
        <v>5</v>
      </c>
      <c r="D51" s="1" t="s">
        <v>6</v>
      </c>
      <c r="E51" s="25" t="s">
        <v>37</v>
      </c>
      <c r="F51" s="41">
        <v>11000</v>
      </c>
      <c r="G51" s="36">
        <v>11180</v>
      </c>
      <c r="H51" s="17">
        <f t="shared" si="0"/>
        <v>101.63636363636364</v>
      </c>
    </row>
    <row r="52" spans="1:8" ht="22.5" customHeight="1">
      <c r="A52" s="24" t="s">
        <v>52</v>
      </c>
      <c r="B52" s="24" t="s">
        <v>4</v>
      </c>
      <c r="C52" s="24" t="s">
        <v>5</v>
      </c>
      <c r="D52" s="24" t="s">
        <v>6</v>
      </c>
      <c r="E52" s="25" t="s">
        <v>53</v>
      </c>
      <c r="F52" s="26">
        <f>F53+F58+F60</f>
        <v>832200628.8399999</v>
      </c>
      <c r="G52" s="36">
        <f>G53+G58</f>
        <v>814364675.3800001</v>
      </c>
      <c r="H52" s="17">
        <f t="shared" si="0"/>
        <v>97.85677241257781</v>
      </c>
    </row>
    <row r="53" spans="1:8" ht="31.5" customHeight="1">
      <c r="A53" s="1" t="s">
        <v>54</v>
      </c>
      <c r="B53" s="1" t="s">
        <v>4</v>
      </c>
      <c r="C53" s="1" t="s">
        <v>5</v>
      </c>
      <c r="D53" s="1" t="s">
        <v>6</v>
      </c>
      <c r="E53" s="2" t="s">
        <v>55</v>
      </c>
      <c r="F53" s="16">
        <f>F54+F55+F56+F57</f>
        <v>829900628.8399999</v>
      </c>
      <c r="G53" s="16">
        <f>G54+G55+G56+G57</f>
        <v>812064675.3800001</v>
      </c>
      <c r="H53" s="17">
        <f t="shared" si="0"/>
        <v>97.85083263704352</v>
      </c>
    </row>
    <row r="54" spans="1:8" ht="35.25" customHeight="1">
      <c r="A54" s="1" t="s">
        <v>102</v>
      </c>
      <c r="B54" s="1" t="s">
        <v>4</v>
      </c>
      <c r="C54" s="1" t="s">
        <v>5</v>
      </c>
      <c r="D54" s="1" t="s">
        <v>56</v>
      </c>
      <c r="E54" s="2" t="s">
        <v>100</v>
      </c>
      <c r="F54" s="16">
        <v>96749582.39</v>
      </c>
      <c r="G54" s="29">
        <v>96749582.39</v>
      </c>
      <c r="H54" s="17">
        <f t="shared" si="0"/>
        <v>100</v>
      </c>
    </row>
    <row r="55" spans="1:8" ht="34.5" customHeight="1">
      <c r="A55" s="1" t="s">
        <v>104</v>
      </c>
      <c r="B55" s="1" t="s">
        <v>4</v>
      </c>
      <c r="C55" s="1" t="s">
        <v>5</v>
      </c>
      <c r="D55" s="1" t="s">
        <v>56</v>
      </c>
      <c r="E55" s="2" t="s">
        <v>103</v>
      </c>
      <c r="F55" s="16">
        <v>211226356</v>
      </c>
      <c r="G55" s="29">
        <v>207535268.33</v>
      </c>
      <c r="H55" s="17">
        <f t="shared" si="0"/>
        <v>98.2525439817747</v>
      </c>
    </row>
    <row r="56" spans="1:8" ht="34.5" customHeight="1">
      <c r="A56" s="1" t="s">
        <v>105</v>
      </c>
      <c r="B56" s="1" t="s">
        <v>4</v>
      </c>
      <c r="C56" s="1" t="s">
        <v>5</v>
      </c>
      <c r="D56" s="1" t="s">
        <v>56</v>
      </c>
      <c r="E56" s="2" t="s">
        <v>101</v>
      </c>
      <c r="F56" s="16">
        <v>494489961.45</v>
      </c>
      <c r="G56" s="29">
        <v>480345095.66</v>
      </c>
      <c r="H56" s="17">
        <f aca="true" t="shared" si="1" ref="H56:H65">G56/F56*100</f>
        <v>97.13950395504031</v>
      </c>
    </row>
    <row r="57" spans="1:8" ht="26.25" customHeight="1">
      <c r="A57" s="14">
        <v>20240000</v>
      </c>
      <c r="B57" s="13" t="s">
        <v>4</v>
      </c>
      <c r="C57" s="13" t="s">
        <v>5</v>
      </c>
      <c r="D57" s="13" t="s">
        <v>56</v>
      </c>
      <c r="E57" s="10" t="s">
        <v>60</v>
      </c>
      <c r="F57" s="16">
        <v>27434729</v>
      </c>
      <c r="G57" s="29">
        <v>27434729</v>
      </c>
      <c r="H57" s="17">
        <f t="shared" si="1"/>
        <v>100</v>
      </c>
    </row>
    <row r="58" spans="1:8" ht="24.75" customHeight="1">
      <c r="A58" s="1" t="s">
        <v>76</v>
      </c>
      <c r="B58" s="1" t="s">
        <v>4</v>
      </c>
      <c r="C58" s="1" t="s">
        <v>5</v>
      </c>
      <c r="D58" s="1" t="s">
        <v>77</v>
      </c>
      <c r="E58" s="10" t="s">
        <v>78</v>
      </c>
      <c r="F58" s="37">
        <f>F59</f>
        <v>2300000</v>
      </c>
      <c r="G58" s="37">
        <f>G59</f>
        <v>2300000</v>
      </c>
      <c r="H58" s="17">
        <f t="shared" si="1"/>
        <v>100</v>
      </c>
    </row>
    <row r="59" spans="1:8" ht="26.25" customHeight="1" hidden="1">
      <c r="A59" s="1" t="s">
        <v>79</v>
      </c>
      <c r="B59" s="1" t="s">
        <v>66</v>
      </c>
      <c r="C59" s="1" t="s">
        <v>5</v>
      </c>
      <c r="D59" s="1" t="s">
        <v>77</v>
      </c>
      <c r="E59" s="10" t="s">
        <v>80</v>
      </c>
      <c r="F59" s="48">
        <v>2300000</v>
      </c>
      <c r="G59" s="37">
        <v>2300000</v>
      </c>
      <c r="H59" s="17">
        <f t="shared" si="1"/>
        <v>100</v>
      </c>
    </row>
    <row r="60" spans="1:8" ht="41.25" customHeight="1">
      <c r="A60" s="24" t="s">
        <v>107</v>
      </c>
      <c r="B60" s="24" t="s">
        <v>4</v>
      </c>
      <c r="C60" s="24" t="s">
        <v>5</v>
      </c>
      <c r="D60" s="24" t="s">
        <v>6</v>
      </c>
      <c r="E60" s="31" t="s">
        <v>106</v>
      </c>
      <c r="F60" s="47">
        <f>F61+F62</f>
        <v>0</v>
      </c>
      <c r="G60" s="37">
        <v>-4674098.19</v>
      </c>
      <c r="H60" s="52" t="e">
        <f t="shared" si="1"/>
        <v>#DIV/0!</v>
      </c>
    </row>
    <row r="61" spans="1:8" ht="48.75" customHeight="1" hidden="1">
      <c r="A61" s="1" t="s">
        <v>108</v>
      </c>
      <c r="B61" s="1" t="s">
        <v>66</v>
      </c>
      <c r="C61" s="1" t="s">
        <v>5</v>
      </c>
      <c r="D61" s="1" t="s">
        <v>56</v>
      </c>
      <c r="E61" s="7" t="s">
        <v>111</v>
      </c>
      <c r="F61" s="48"/>
      <c r="G61" s="37">
        <v>-220000</v>
      </c>
      <c r="H61" s="17" t="e">
        <f t="shared" si="1"/>
        <v>#DIV/0!</v>
      </c>
    </row>
    <row r="62" spans="1:8" ht="38.25" customHeight="1" hidden="1">
      <c r="A62" s="1" t="s">
        <v>109</v>
      </c>
      <c r="B62" s="1" t="s">
        <v>66</v>
      </c>
      <c r="C62" s="1" t="s">
        <v>5</v>
      </c>
      <c r="D62" s="1" t="s">
        <v>56</v>
      </c>
      <c r="E62" s="10" t="s">
        <v>110</v>
      </c>
      <c r="F62" s="48"/>
      <c r="G62" s="37">
        <v>-4211190.75</v>
      </c>
      <c r="H62" s="17" t="e">
        <f t="shared" si="1"/>
        <v>#DIV/0!</v>
      </c>
    </row>
    <row r="63" spans="1:8" ht="27.75" customHeight="1">
      <c r="A63" s="24"/>
      <c r="B63" s="24"/>
      <c r="C63" s="24"/>
      <c r="D63" s="10"/>
      <c r="E63" s="27" t="s">
        <v>32</v>
      </c>
      <c r="F63" s="26">
        <f>F8</f>
        <v>1082776628.84</v>
      </c>
      <c r="G63" s="36">
        <f>G8</f>
        <v>1060799198.6500001</v>
      </c>
      <c r="H63" s="17">
        <f t="shared" si="1"/>
        <v>97.9702710970457</v>
      </c>
    </row>
    <row r="64" spans="1:8" ht="24.75" customHeight="1" hidden="1">
      <c r="A64" s="24"/>
      <c r="B64" s="24"/>
      <c r="C64" s="24"/>
      <c r="D64" s="24"/>
      <c r="E64" s="27" t="s">
        <v>33</v>
      </c>
      <c r="F64" s="26">
        <f>F63-F65</f>
        <v>1082776628.84</v>
      </c>
      <c r="G64" s="36">
        <f>G63-G65</f>
        <v>1060799198.6500001</v>
      </c>
      <c r="H64" s="9">
        <f t="shared" si="1"/>
        <v>97.9702710970457</v>
      </c>
    </row>
    <row r="65" spans="1:8" ht="24.75" customHeight="1" hidden="1">
      <c r="A65" s="24"/>
      <c r="B65" s="24"/>
      <c r="C65" s="24"/>
      <c r="D65" s="24"/>
      <c r="E65" s="27" t="s">
        <v>34</v>
      </c>
      <c r="F65" s="49"/>
      <c r="G65" s="39">
        <v>0</v>
      </c>
      <c r="H65" s="9" t="e">
        <f t="shared" si="1"/>
        <v>#DIV/0!</v>
      </c>
    </row>
    <row r="66" ht="24" customHeight="1"/>
  </sheetData>
  <sheetProtection/>
  <mergeCells count="9">
    <mergeCell ref="H6:H7"/>
    <mergeCell ref="F6:F7"/>
    <mergeCell ref="A6:D7"/>
    <mergeCell ref="E6:E7"/>
    <mergeCell ref="A1:G1"/>
    <mergeCell ref="A3:G3"/>
    <mergeCell ref="G6:G7"/>
    <mergeCell ref="A2:G2"/>
    <mergeCell ref="A4:G4"/>
  </mergeCells>
  <printOptions/>
  <pageMargins left="0.5905511811023623" right="0" top="0.5905511811023623" bottom="0.5905511811023623" header="0" footer="0"/>
  <pageSetup horizontalDpi="600" verticalDpi="600" orientation="portrait" paperSize="9" scale="70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PavlovaTA</dc:creator>
  <cp:keywords/>
  <dc:description/>
  <cp:lastModifiedBy>User</cp:lastModifiedBy>
  <cp:lastPrinted>2017-11-16T06:17:35Z</cp:lastPrinted>
  <dcterms:created xsi:type="dcterms:W3CDTF">2012-07-31T06:22:50Z</dcterms:created>
  <dcterms:modified xsi:type="dcterms:W3CDTF">2018-03-06T10:20:00Z</dcterms:modified>
  <cp:category/>
  <cp:version/>
  <cp:contentType/>
  <cp:contentStatus/>
</cp:coreProperties>
</file>