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" yWindow="4785" windowWidth="18780" windowHeight="3525" activeTab="5"/>
  </bookViews>
  <sheets>
    <sheet name="1" sheetId="1" r:id="rId1"/>
    <sheet name="2" sheetId="11" r:id="rId2"/>
    <sheet name="3" sheetId="4" r:id="rId3"/>
    <sheet name="4" sheetId="5" r:id="rId4"/>
    <sheet name="5" sheetId="6" r:id="rId5"/>
    <sheet name="6" sheetId="3" r:id="rId6"/>
    <sheet name="7" sheetId="9" r:id="rId7"/>
    <sheet name="8" sheetId="10" r:id="rId8"/>
  </sheets>
  <definedNames>
    <definedName name="_ftn1" localSheetId="7">'8'!#REF!</definedName>
    <definedName name="_ftnref1" localSheetId="7">'8'!#REF!</definedName>
  </definedNames>
  <calcPr calcId="145621"/>
</workbook>
</file>

<file path=xl/calcChain.xml><?xml version="1.0" encoding="utf-8"?>
<calcChain xmlns="http://schemas.openxmlformats.org/spreadsheetml/2006/main">
  <c r="I39" i="1" l="1"/>
  <c r="J39" i="1"/>
  <c r="K39" i="1"/>
  <c r="J13" i="1" l="1"/>
  <c r="J14" i="1"/>
  <c r="K17" i="11" l="1"/>
  <c r="K47" i="11"/>
  <c r="K131" i="11"/>
  <c r="K172" i="11"/>
  <c r="K182" i="11"/>
  <c r="K188" i="11"/>
  <c r="K171" i="11" l="1"/>
  <c r="K34" i="1"/>
  <c r="J34" i="1"/>
  <c r="I34" i="1"/>
  <c r="F65" i="3" l="1"/>
  <c r="E65" i="3"/>
  <c r="P59" i="6"/>
  <c r="O59" i="6"/>
  <c r="E53" i="3" s="1"/>
  <c r="F39" i="3"/>
  <c r="G65" i="3" l="1"/>
  <c r="F36" i="3"/>
  <c r="F61" i="3"/>
  <c r="E60" i="3"/>
  <c r="Q59" i="6"/>
  <c r="F53" i="3"/>
  <c r="G19" i="3" s="1"/>
  <c r="F49" i="3" l="1"/>
  <c r="G53" i="3"/>
  <c r="F60" i="3"/>
  <c r="G60" i="3" s="1"/>
  <c r="G61" i="3"/>
  <c r="Q48" i="6" l="1"/>
  <c r="E39" i="3"/>
  <c r="F48" i="3"/>
  <c r="G48" i="3" s="1"/>
  <c r="G49" i="3"/>
  <c r="G39" i="3" l="1"/>
  <c r="P28" i="6"/>
  <c r="O28" i="6"/>
  <c r="Q27" i="6"/>
  <c r="Q26" i="6"/>
  <c r="G36" i="3" l="1"/>
  <c r="G37" i="3"/>
  <c r="Q28" i="6"/>
  <c r="Q19" i="6"/>
  <c r="Q14" i="6" l="1"/>
  <c r="K46" i="1"/>
  <c r="K47" i="1"/>
  <c r="K45" i="1"/>
  <c r="J47" i="1"/>
  <c r="J49" i="1"/>
  <c r="J46" i="1" l="1"/>
  <c r="J45" i="1"/>
  <c r="J21" i="1"/>
  <c r="J22" i="1"/>
  <c r="J19" i="1"/>
  <c r="I49" i="1"/>
  <c r="I48" i="1"/>
  <c r="F25" i="3" l="1"/>
  <c r="G28" i="3"/>
  <c r="E12" i="3"/>
  <c r="I22" i="1"/>
  <c r="G15" i="3" l="1"/>
  <c r="K10" i="10"/>
  <c r="F12" i="3" l="1"/>
  <c r="G12" i="3" s="1"/>
  <c r="G13" i="3"/>
  <c r="G9" i="10"/>
  <c r="I7" i="10"/>
  <c r="K7" i="10" s="1"/>
  <c r="H7" i="10"/>
  <c r="N58" i="6"/>
  <c r="Q58" i="6"/>
  <c r="M15" i="6"/>
  <c r="N15" i="6"/>
  <c r="Q15" i="6"/>
  <c r="Q16" i="6"/>
  <c r="Q17" i="6"/>
  <c r="Q18" i="6"/>
  <c r="Q20" i="6"/>
  <c r="Q21" i="6"/>
  <c r="Q22" i="6"/>
  <c r="Q23" i="6"/>
  <c r="Q24" i="6"/>
  <c r="Q25" i="6"/>
  <c r="Q12" i="6"/>
  <c r="G10" i="10"/>
  <c r="G7" i="10" l="1"/>
  <c r="G8" i="10"/>
  <c r="K11" i="10"/>
  <c r="G11" i="10" s="1"/>
  <c r="K37" i="1" l="1"/>
  <c r="I33" i="1"/>
  <c r="M44" i="1"/>
  <c r="Q10" i="6"/>
  <c r="I10" i="1"/>
  <c r="I11" i="1"/>
  <c r="I12" i="1"/>
  <c r="I13" i="1"/>
  <c r="I14" i="1"/>
  <c r="I15" i="1"/>
  <c r="I17" i="1"/>
  <c r="I18" i="1"/>
  <c r="I19" i="1"/>
  <c r="I20" i="1"/>
  <c r="I21" i="1"/>
  <c r="J15" i="1"/>
  <c r="J16" i="1"/>
  <c r="J17" i="1"/>
  <c r="J18" i="1"/>
  <c r="K13" i="1"/>
  <c r="K14" i="1"/>
  <c r="K16" i="1"/>
  <c r="K18" i="1"/>
  <c r="K19" i="1"/>
  <c r="K9" i="1"/>
  <c r="J9" i="1"/>
  <c r="I9" i="1"/>
  <c r="K38" i="1"/>
  <c r="J38" i="1"/>
  <c r="I38" i="1"/>
  <c r="J37" i="1"/>
  <c r="I37" i="1"/>
  <c r="K36" i="1"/>
  <c r="J36" i="1"/>
  <c r="I36" i="1"/>
  <c r="K35" i="1"/>
  <c r="J35" i="1"/>
  <c r="I35" i="1"/>
  <c r="K33" i="1"/>
  <c r="J33" i="1"/>
  <c r="I32" i="1"/>
  <c r="L11" i="6"/>
  <c r="Q11" i="6"/>
  <c r="M7" i="1" l="1"/>
  <c r="L10" i="6"/>
  <c r="N10" i="6"/>
  <c r="M11" i="6"/>
  <c r="M10" i="6"/>
  <c r="N11" i="6" l="1"/>
  <c r="E31" i="3"/>
  <c r="E30" i="3"/>
  <c r="E29" i="3"/>
  <c r="G26" i="3"/>
  <c r="G25" i="3" s="1"/>
  <c r="E25" i="3" l="1"/>
</calcChain>
</file>

<file path=xl/sharedStrings.xml><?xml version="1.0" encoding="utf-8"?>
<sst xmlns="http://schemas.openxmlformats.org/spreadsheetml/2006/main" count="1526" uniqueCount="597">
  <si>
    <t>08</t>
  </si>
  <si>
    <t>бюджеты поселений, входящих в состав Балезинского района</t>
  </si>
  <si>
    <t>4</t>
  </si>
  <si>
    <t>2</t>
  </si>
  <si>
    <t>1</t>
  </si>
  <si>
    <t>3</t>
  </si>
  <si>
    <t xml:space="preserve">иные источники </t>
  </si>
  <si>
    <t xml:space="preserve">Всего </t>
  </si>
  <si>
    <t>09</t>
  </si>
  <si>
    <t>Муниципальное управление</t>
  </si>
  <si>
    <t>Организация муниципального управления</t>
  </si>
  <si>
    <t>5</t>
  </si>
  <si>
    <t>6</t>
  </si>
  <si>
    <t>Приложение 3 к программе "Муниципальное управление"</t>
  </si>
  <si>
    <t>Приложение 4 к программе "муниципальное управление"</t>
  </si>
  <si>
    <t>%</t>
  </si>
  <si>
    <t>01</t>
  </si>
  <si>
    <t>02</t>
  </si>
  <si>
    <t>03</t>
  </si>
  <si>
    <t>04</t>
  </si>
  <si>
    <t>05</t>
  </si>
  <si>
    <t>06</t>
  </si>
  <si>
    <t>07</t>
  </si>
  <si>
    <t>10</t>
  </si>
  <si>
    <t>11</t>
  </si>
  <si>
    <t>12</t>
  </si>
  <si>
    <t>13</t>
  </si>
  <si>
    <t>14</t>
  </si>
  <si>
    <t>15</t>
  </si>
  <si>
    <t>045</t>
  </si>
  <si>
    <t>Повышение уровня социальной защищённости муниципальных служащих</t>
  </si>
  <si>
    <t xml:space="preserve">Проведение       аттестации муниципальных    служащих, прием квалификационных экзаменов на присвоение классного чина    </t>
  </si>
  <si>
    <t>Проведение       мониторинга общественного    мнения об эффективности муниципальной    службы и  результативности профессиональной служебной        деятельности  муниципальных    служащих</t>
  </si>
  <si>
    <t>Проведение социологических исследований:                                                      - «Мониторинг удовлетворенности населения муниципальными услугами в муниципальном образовании «Балезинский район»» (в соответствии с Указом Президента Российской Федерации от 28.04.2008г. №607, распоряжением Правительства Российской Федерации от 11.09.2008г. №1313-р)</t>
  </si>
  <si>
    <t>Контроль за соблюдением муниципальными служащими ограничений и запретов, требований к служебному поведению и урегулированию конфликта интересов, а также требований, установленных законодательством о противодействии коррупции</t>
  </si>
  <si>
    <t>Недопущение случаев нарушения законодательства о противодействии коррупции</t>
  </si>
  <si>
    <t xml:space="preserve">Обеспечение эффективной работы комиссии по соблюдению требований к служебному поведению муниципальных служащих и урегулированию конфликта интересов </t>
  </si>
  <si>
    <t>Повышение эффективности работы указанной комиссии</t>
  </si>
  <si>
    <t>9</t>
  </si>
  <si>
    <t>Предоставление информации в Администрацию Главы и Правительства УР об исполнении планов по противодействию коррупции, фактах привлечения к ответственности руководителей и сотрудников подведомственных организаций, учреждений</t>
  </si>
  <si>
    <t>Своевременность информирования Администрации Главы и Правительства УР</t>
  </si>
  <si>
    <t>Предоставление в Совет депутатов МО «Балезинский район» отчета об исполнении мероприятий по реализации мер антикоррупционной политики</t>
  </si>
  <si>
    <t>Участие представительного органа в антикоррупционной политике</t>
  </si>
  <si>
    <t xml:space="preserve"> Размещение в районных СМИ   информации о деятельности по противодействию коррупции </t>
  </si>
  <si>
    <t>Информирование населения о проводимой работе</t>
  </si>
  <si>
    <t>Взаимодействие с территориальными органами федеральных органов государственной власти, органами государственной власти УР, осуществляющими меры по противодействию коррупции, по информационному обмену и анализу практики рассмотрения представлений (сообщений, информации)</t>
  </si>
  <si>
    <t>Обмен опытом</t>
  </si>
  <si>
    <t>Осуществление комплекса организационных, разъяснительных и иных мер по вопросам противодействия коррупции, в том числе соблюдения ограничений и запретов, исполнения обязанностей, получения подарков, получения и дачи взятки, посредничества во взяточничестве в виде штрафов, кратных сумме коммерческого подкупа или взятки, увольнения в связи с утратой доверия, о порядке проверки сведений о доходах и расходах</t>
  </si>
  <si>
    <t>Проведение мониторинга реализации мер по противодействию коррупции в органах местного самоуправления</t>
  </si>
  <si>
    <t>Совершенствование  работы по противодействию коррупции</t>
  </si>
  <si>
    <t>Повышение квалификации муниципальных служащих по вопросам противодействия коррупции</t>
  </si>
  <si>
    <t>Повышения уровня образования муниципальных служащих</t>
  </si>
  <si>
    <t xml:space="preserve">Доведение до жителей района информации о работе органов местного самоуправления </t>
  </si>
  <si>
    <t>Публикация муниципальных правовых актов в сборнике «Вестник правовых актов Совета депутатов и Администрации МО «Балезинский район»</t>
  </si>
  <si>
    <t>Доведение до жителей района информации о работе органов местного самоуправления</t>
  </si>
  <si>
    <t>Публикация муниципальных правовых актов в районной газете «Вперед»</t>
  </si>
  <si>
    <t>Организация подготовки, переподготовки и повышения квалификации кадров, развитие муниципальной службы</t>
  </si>
  <si>
    <t>Совершенствование системы профессиональной служебной деятельности</t>
  </si>
  <si>
    <t>Внедрение нормативных правовых актов, обеспечивающих развитие муниципальной службы и обеспечивающих деятельность муниципальных служащих</t>
  </si>
  <si>
    <t xml:space="preserve">Организационный сектор Аппарата </t>
  </si>
  <si>
    <t>Создание современных условий муниципальной службы</t>
  </si>
  <si>
    <t>Организация проведения оценки результативности профессиональной служебной деятельности  муниципальных служащих</t>
  </si>
  <si>
    <t>Обучение муниципальных служащих и лиц, лиц, замещающих муниципальные должности, по программам профессионального образования (повышение квалификации и профессиональная переподготовка)</t>
  </si>
  <si>
    <t xml:space="preserve">Внедрение на муниципальной службе эффективных технологий и современных методов кадровой работы  </t>
  </si>
  <si>
    <t>Повышение эффективности работы кадровой службы</t>
  </si>
  <si>
    <t>Подготовка и использование кадрового резерва на замещение должностей муниципальной службы</t>
  </si>
  <si>
    <t xml:space="preserve"> Привлечение на муниципальную службу квалифицированных специалистов</t>
  </si>
  <si>
    <t>Назначение на должности муниципальной службы лиц, прошедших процедуру конкурса</t>
  </si>
  <si>
    <t>Обеспечение равного доступа граждан к муниципальной службе</t>
  </si>
  <si>
    <t>Работа по предоставлению муниципальных услуг «Установление и выплата ежемесячной доплаты к пенсии лицу, замещавшему муниципальную должность»,  «Назначение и выплата доплаты к пенсии лицам, замещавшим муниципальные должности муниципального образования» в соответствии с регламентами</t>
  </si>
  <si>
    <t>Обеспечение дополнительных гарантий</t>
  </si>
  <si>
    <t>Организация проведения конкурса «Лучший муниципальный служащий»</t>
  </si>
  <si>
    <t>Повышение престижа муниципальной службы</t>
  </si>
  <si>
    <t xml:space="preserve">Формирование     системы          материального    и нематериального стимулирования  муниципальных    служащих         </t>
  </si>
  <si>
    <t>Повышение результативности муниципальной службы</t>
  </si>
  <si>
    <t>Обеспечение открытости муниципальной службы</t>
  </si>
  <si>
    <t>Проведение административной реформы</t>
  </si>
  <si>
    <t>Формирование и ведение реестра муниципальных услуг Администрации муниципального образования «Балезинский район».</t>
  </si>
  <si>
    <t>Правовой отдел  Аппарата</t>
  </si>
  <si>
    <t>Соответствие реестра  требованиям Федерального закона  «Об организации предоставления государственных и муниципальных услуг»</t>
  </si>
  <si>
    <t>Разработка  и внесение изменений в административные регламенты предоставления муниципальных услуг, исполнения муниципальных функций, их внедрение.</t>
  </si>
  <si>
    <t xml:space="preserve">Структурные подразделения Администрации </t>
  </si>
  <si>
    <t>Совершенствование административных регламентов</t>
  </si>
  <si>
    <t xml:space="preserve">Сектор информационных технологий Аппарата, структурные подразделения Администрации </t>
  </si>
  <si>
    <t>Повышение прозрачности деятельности органов местного самоуправления, расширение аудитории, информированной о ходе административной реформы и предоставляемых муниципальных услугах</t>
  </si>
  <si>
    <t>Сектор информационных технологий Аппарата, структурные подразделения Администрации</t>
  </si>
  <si>
    <t>Получение информации об удовлетворенности населения  качеством предоставления муниципальных услуг, результативности проведения административной реформы в МО «Балезинский район»</t>
  </si>
  <si>
    <t>Установка информационных киосков:</t>
  </si>
  <si>
    <t>Повышение качества и доступности предоставления муниципальных услуг</t>
  </si>
  <si>
    <t>Количество нормативных правовых актов органов МСУ района, соответствующих действующему законодательству</t>
  </si>
  <si>
    <t>     %</t>
  </si>
  <si>
    <t>Отсутствие (сокращение количества) установленных фактов несоблюдения лицами, замещающими муниципальные должности в органах местного самоуправления, муниципальными служащими обязанностей, ограничений, запретов, требований к служебному поведению и урегулированию конфликта интересов</t>
  </si>
  <si>
    <t>       Шт.</t>
  </si>
  <si>
    <t>Отсутствие (сокращение количества) выявленных коррупционных правонарушений со стороны лиц, замещающих муниципальные должности, и муниципальных служащих</t>
  </si>
  <si>
    <t>Шт.</t>
  </si>
  <si>
    <t>Отсутствие (уменьшение количества) официально обратившихся в органы местного самоуправления с жалобами и заявлениями на проявления коррупции в деятельности муниципальных служащих</t>
  </si>
  <si>
    <t>Доля муниципальных правовых актов и их проектов, по которым проведена антикоррупционная экспертиза</t>
  </si>
  <si>
    <t xml:space="preserve">Опубликование всех нормативных правовых актов органов местного самоуправления </t>
  </si>
  <si>
    <t xml:space="preserve">Доля муниципальных служащих, повысивших квалификацию и прошедших профессиональную переподготовку от запланированного на обучение количества муниципальных служащих </t>
  </si>
  <si>
    <t>       %</t>
  </si>
  <si>
    <t>Доля муниципальных услуг, для предоставления которых приняты административные регламенты, от общего количества муниципальных услуг, предоставляемых органами МСУ в МО «Балезинский район»</t>
  </si>
  <si>
    <t xml:space="preserve">% </t>
  </si>
  <si>
    <t>Доля муниципальных услуг, информация о которых размещена на Едином портале и Региональном портале государственных и муниципальных услуг (функций), от общего количества муниципальных услуг, предоставляемых в МО «Балезинский район»</t>
  </si>
  <si>
    <t>Отсутствие нарушений нормативных сроков предоставления муниципальных услуг</t>
  </si>
  <si>
    <t>Доля электронного документооборота  в общем объеме межведомственного документооборота</t>
  </si>
  <si>
    <t>Положительная оценка работников органов МСУ со стороны населения (по итогам анкетирования) не менее 60%.</t>
  </si>
  <si>
    <t>Подпрограмма «Организация муниципального управления»</t>
  </si>
  <si>
    <t>Аппарат Главы МО, Совета депутатов и Администрации МО «Балезинский район» (далее – Аппарат)</t>
  </si>
  <si>
    <t xml:space="preserve">Аппарат </t>
  </si>
  <si>
    <t> Обеспечение эффективного исполнения органами МСУ своих полномочий</t>
  </si>
  <si>
    <t>Аппарат</t>
  </si>
  <si>
    <t>Обеспечение эффективного исполнения органами МСУ своих полномочий</t>
  </si>
  <si>
    <t>постоянно</t>
  </si>
  <si>
    <t>ежегодно</t>
  </si>
  <si>
    <t>Оказание социальной помощи почетным гражданам</t>
  </si>
  <si>
    <t>Структурные подразделения органов местного самоуправления</t>
  </si>
  <si>
    <t>Организация работ по размещению муниципального заказа</t>
  </si>
  <si>
    <t> Контрактная служба</t>
  </si>
  <si>
    <t> Выполнение федерального законодательства в сфере закупок</t>
  </si>
  <si>
    <t>Обеспечение муниципальных нужд в целях повышения эффективности, результативности осуществления закупок товаров, работ, услуг, обеспечения гласности и прозрачности осуществления таких закупок, предотвращения коррупции и других злоупотреблений в сфере таких закупок, в части, касающейся:</t>
  </si>
  <si>
    <t>- планирования закупок товаров, работ, услуг;</t>
  </si>
  <si>
    <t>Контрактная служба</t>
  </si>
  <si>
    <t>Выполнение федерального законодательства в сфере закупок</t>
  </si>
  <si>
    <t>-определения поставщиков (подрядчиков, исполнителей);</t>
  </si>
  <si>
    <t>-заключения контрактов,  предметом которых являются поставка товара, выполнение работы, оказание услуги (в том числе приобретение недвижимого имущества или аренда имущества), от имени муниципального образования</t>
  </si>
  <si>
    <t>-исполнения контрактов;</t>
  </si>
  <si>
    <t>-мониторинга закупок товаров, работ, услуг;</t>
  </si>
  <si>
    <t>Уполномоченный на осуществление контроля в сфере закупок в органе МСУ</t>
  </si>
  <si>
    <t>-аудита в сфере закупок товаров, работ, услуг;</t>
  </si>
  <si>
    <t>Контрольно-счетный орган муниципального образования</t>
  </si>
  <si>
    <t>7</t>
  </si>
  <si>
    <t>-контроля за соблюдением законодательства Российской Федерации и иных нормативных правовых актов о контрактной системе в сфере закупок товаров, работ, услуг для обеспечения государственных и муниципальных нужд.</t>
  </si>
  <si>
    <t>Орган местного самоуправления уполномоченный на осуществление контроля в сфере закупок</t>
  </si>
  <si>
    <t>Осуществление мер по противодействию коррупции</t>
  </si>
  <si>
    <t xml:space="preserve">Проведение заседаний Совета при Главе МО по противодействию коррупции с участием представителей государственных органов, органов местного самоуправления, правоохранительных, судебных органов, политических партий, иных общественных объединений </t>
  </si>
  <si>
    <t>Аппарат  </t>
  </si>
  <si>
    <t>Организация и совершенствование работы Совета при Главе муниципального образования </t>
  </si>
  <si>
    <t>Разработка и утверждение  планов работы органов местного самоуправления и структурных подразделений по реализации мер по противодействию коррупции</t>
  </si>
  <si>
    <t>Аппарат, руководители структурных подразделений</t>
  </si>
  <si>
    <t> Совершенствование системы планирования работы органов местного самоуправления</t>
  </si>
  <si>
    <t>Организация и проведение антикоррупционной экспертизы муниципальных правовых актов и их проектов</t>
  </si>
  <si>
    <t>Правовой отдел Аппарата</t>
  </si>
  <si>
    <t>Продолжение работы по проведению антикоррупционной экспертизы нормативных правовых актов</t>
  </si>
  <si>
    <t>Сектор информатизации Аппарата</t>
  </si>
  <si>
    <t xml:space="preserve">Совершенствование системы информирования населения  </t>
  </si>
  <si>
    <t>Анализ жалоб и обращений граждан на предмет наличия  в них информации о фактах коррупции со стороны лиц, замещающих муниципальные должности и муниципальных служащих</t>
  </si>
  <si>
    <t>Организационный сектор Аппарата</t>
  </si>
  <si>
    <t>Снижение числа жалоб</t>
  </si>
  <si>
    <t xml:space="preserve"> - в структурных подразделениях Администрации  "Балезинский район"  и в муниципальных учреждениях</t>
  </si>
  <si>
    <t>Рассмотрение жалоб на решения и действия (бездействие)органов Администрации МО «Балезинский район», предоставляющих муниципальные услуги, их должностных лиц и специалистови принятие по ним решений</t>
  </si>
  <si>
    <t>Доведение до руководителей органов МСУ и муниципальных служащих требований законодательства попротиводействию коррупции</t>
  </si>
  <si>
    <t xml:space="preserve">Размещение и обновление сведений о муниципальных услугах в информационных системах Удмуртской Республики «Реестр государственных и муниципальных услуг (функций)» и «Портал государственных и муниципальных услуг (функций)» </t>
  </si>
  <si>
    <t>Пресс-конференции  руководителей структурных подразделений Администрации МО «Балезинский район» по реализации мероприятий административной реформы</t>
  </si>
  <si>
    <t>Публикация материалов в СМИ</t>
  </si>
  <si>
    <t>Разработка проектов муниципальных правовых актов, регламентирующих взаимодействие органов местного самоуправления с социально ориентированными некоммерческими организациями</t>
  </si>
  <si>
    <t>Совершенствование муниципальной правовой базы для эффективного взаимодействия ОМСУ с гражданским обществом</t>
  </si>
  <si>
    <t>Исполнение действующего федерального законодательства об организации предоставления государственных и муниципальных услуг</t>
  </si>
  <si>
    <t xml:space="preserve"> Мониторинг эффективности муниципального контроля в соответствии с Постановлением Правительства РФ от 05.04.2010г. №215 «Об утверждении Правил подготовки докладов об осуществлении государственного контроля (надзора), муниципального контроля в соответствующих сферах деятельности такого контроля (надзора)»</t>
  </si>
  <si>
    <t>Структурные подразделения Администрации</t>
  </si>
  <si>
    <t>Анализ состояния муниципального контроля</t>
  </si>
  <si>
    <t>Оптимизация должностей и численности муниципальных служащих</t>
  </si>
  <si>
    <t>Аппарат, структурные подразделения Администрации</t>
  </si>
  <si>
    <t>Соответствие должностей и численности муниципальных служащих  нормативам, установленным  постановлением Правительства УР от 08.08.2011г. №278.</t>
  </si>
  <si>
    <t>Формирование и направление заявки на конкурсный отбор проектов реализации мероприятий административной реформы на поддержку из средств бюджета УР</t>
  </si>
  <si>
    <t>По мере объявления конкурса</t>
  </si>
  <si>
    <t>Привлечение средств из республиканского бюджета</t>
  </si>
  <si>
    <t>Организация обучения муниципальных служащих, задействованных в реализации административной реформы</t>
  </si>
  <si>
    <t>Повышение уровня квалификации муниципальных служащих</t>
  </si>
  <si>
    <t>Внедрение успешного опыта муниципального управления</t>
  </si>
  <si>
    <t>Совершенствование работы органов МСУ</t>
  </si>
  <si>
    <t>Информатизация в органах местного самоуправления</t>
  </si>
  <si>
    <t>Развитие системы электронного документооборота в органах местного самоуправления Балезинского района</t>
  </si>
  <si>
    <t>Организация внутреннего и внешнего электронного документооборота</t>
  </si>
  <si>
    <t>Развитие системы межведомственного электронного взаимодействия в органах местного самоуправления Балезинского района</t>
  </si>
  <si>
    <t>Межведомственное электронное взаимодействие в рамках предоставления услуг</t>
  </si>
  <si>
    <t>Развитие и совершенствование официального сайта муниципального образования «Балезинский район»</t>
  </si>
  <si>
    <t xml:space="preserve">Повышение прозрачности деятельности органов местного самоуправления </t>
  </si>
  <si>
    <t>Предоставление гражданам и организациям информации об условиях предоставления государственных и муниципальных услуг</t>
  </si>
  <si>
    <t xml:space="preserve"> Мероприятия, направленные на популяризацию получения государственных и муниципальных услуг в электронном виде</t>
  </si>
  <si>
    <t xml:space="preserve">Обеспечение открытости деятельности органов местного самоуправления </t>
  </si>
  <si>
    <t>Разработка нормативной документации в области защиты информации</t>
  </si>
  <si>
    <t>Совершенствование муниципальной правовой базы в области защиты информации</t>
  </si>
  <si>
    <t>Обучение муниципальных служащих органов местного самоуправления  к использованию информационных и телекоммуникационных технологий в профессиональной деятельности</t>
  </si>
  <si>
    <t>Осуществление мероприятий, направленных на содержание работников органов местного самоуправления (ФОТ), приобретение товаров, работ, услуг необходимых для обеспечения деятельности органов местного самоуправления</t>
  </si>
  <si>
    <t>121</t>
  </si>
  <si>
    <t>244</t>
  </si>
  <si>
    <t>312</t>
  </si>
  <si>
    <t>иные межбюджетные трансферты из бюджета Удмуртской республики, имеющие целевое назначение</t>
  </si>
  <si>
    <t>Код аналитической программной классификации</t>
  </si>
  <si>
    <t>№ пп</t>
  </si>
  <si>
    <t>Наименование целевого показателя(индикатора)</t>
  </si>
  <si>
    <t>Ед. изм.</t>
  </si>
  <si>
    <t>Мп</t>
  </si>
  <si>
    <t>Пп</t>
  </si>
  <si>
    <t>Срок выполнения</t>
  </si>
  <si>
    <t>Ожидаемый непосредственный результат</t>
  </si>
  <si>
    <t>ОМ</t>
  </si>
  <si>
    <t>М</t>
  </si>
  <si>
    <t>Перечень основных мероприятий муниципальной программы</t>
  </si>
  <si>
    <t>МП</t>
  </si>
  <si>
    <t>Наименование подпрограммы, основного мероприятия, мероприятия</t>
  </si>
  <si>
    <t>Исполнители</t>
  </si>
  <si>
    <t>Финансовая оценка применения мер муниципального регулирования</t>
  </si>
  <si>
    <t>Наименование меры                                        муниципального регулирования</t>
  </si>
  <si>
    <t>Показатель применения меры</t>
  </si>
  <si>
    <t>Финансовая оценка результата, тыс. руб.</t>
  </si>
  <si>
    <t xml:space="preserve">Краткое обоснование необходимости применения меры </t>
  </si>
  <si>
    <t>Наименование меры                                        государственного регулирования</t>
  </si>
  <si>
    <t>2015 год</t>
  </si>
  <si>
    <t>2016 год</t>
  </si>
  <si>
    <t>2017 год</t>
  </si>
  <si>
    <t>Ресурсное обеспечение реализации муниципальной программы за счет средств бюджета муниципального района (городского округа)</t>
  </si>
  <si>
    <t>Наименование муниципальной программы, подпрограммы, основного мероприятия, мероприятия</t>
  </si>
  <si>
    <t>Ответственный исполнитель, соисполнитель</t>
  </si>
  <si>
    <t>Код бюджетной классификации</t>
  </si>
  <si>
    <t>Расходы бюджета муниципального образования, тыс. рублей</t>
  </si>
  <si>
    <t>ГРБС</t>
  </si>
  <si>
    <t>Рз</t>
  </si>
  <si>
    <t>Пр</t>
  </si>
  <si>
    <t>ЦС</t>
  </si>
  <si>
    <t>ВР</t>
  </si>
  <si>
    <t>Всего</t>
  </si>
  <si>
    <t>Администрация МО "Балезинский район"</t>
  </si>
  <si>
    <t>Прогнозная (справочная) оценка ресурсного обеспечения реализации муниципальной программы за счет всех источников финансирования</t>
  </si>
  <si>
    <t>Наименование муниципальной программы, подпрограммы</t>
  </si>
  <si>
    <t>Источник финансирования</t>
  </si>
  <si>
    <t>в том числе:</t>
  </si>
  <si>
    <t>субсидии из бюджета Удмуртской Республики</t>
  </si>
  <si>
    <t>субвенции из бюджета Удмуртской Республики</t>
  </si>
  <si>
    <t>субвенции из бюджетов поселений</t>
  </si>
  <si>
    <t>средства бюджета Удмуртской Республики, планируемые к привлечению</t>
  </si>
  <si>
    <t>бюджет Балезинского района</t>
  </si>
  <si>
    <t>собственные средства бюджета Балезинского района</t>
  </si>
  <si>
    <t>851</t>
  </si>
  <si>
    <t>0910160010</t>
  </si>
  <si>
    <t>0910160030</t>
  </si>
  <si>
    <t>0910560160</t>
  </si>
  <si>
    <t>0910161710</t>
  </si>
  <si>
    <t>321</t>
  </si>
  <si>
    <t>129</t>
  </si>
  <si>
    <t>122</t>
  </si>
  <si>
    <t>853</t>
  </si>
  <si>
    <t xml:space="preserve">045 </t>
  </si>
  <si>
    <t>0910160120</t>
  </si>
  <si>
    <t>значение целевого показателя (индикатора)</t>
  </si>
  <si>
    <t>% исполнения плана на отчетный год</t>
  </si>
  <si>
    <t>темп роста (снижения) к уровню прошлого года, %</t>
  </si>
  <si>
    <t>обоснование отклонений значений целевого показателя (индикатора)</t>
  </si>
  <si>
    <t>отчет</t>
  </si>
  <si>
    <t>план</t>
  </si>
  <si>
    <t>Достигнутый результат на конец отчетного периода</t>
  </si>
  <si>
    <t>Проблемы, возникшие в ходе реализации мероприятия</t>
  </si>
  <si>
    <t>кассовое исполнение на конец отчетного периода</t>
  </si>
  <si>
    <t>кассовые расходы, %</t>
  </si>
  <si>
    <t>к плану на отчетный год</t>
  </si>
  <si>
    <t>Оценка расходов на отчетный год (согласно муниципальной программе), тыс. рублей</t>
  </si>
  <si>
    <t>Фактические расходы на конец отчетного периода, тыс. руб.</t>
  </si>
  <si>
    <t>Отношение фактических расходов на конец отчетного периода, к оценке расходов на отчетный год, %</t>
  </si>
  <si>
    <t>Координатор</t>
  </si>
  <si>
    <t>Ответственный исполнитель</t>
  </si>
  <si>
    <t xml:space="preserve">Эффективность реализации муниципальной программы (подпрограммы) </t>
  </si>
  <si>
    <t>Степень достижения плановых значений целевых показателей (индикаторов)</t>
  </si>
  <si>
    <t xml:space="preserve">Степень реализации мероприятий </t>
  </si>
  <si>
    <t>Степень соответствия запланированному уровню расходов</t>
  </si>
  <si>
    <t xml:space="preserve">Эффективность использования средств бюджета муниципального района (городского округа) </t>
  </si>
  <si>
    <t>№ п/п</t>
  </si>
  <si>
    <t>Вид правового акта</t>
  </si>
  <si>
    <t>Дата принятия</t>
  </si>
  <si>
    <t>Номер</t>
  </si>
  <si>
    <t>Суть изменений (краткое изложение)</t>
  </si>
  <si>
    <t>Постановление Администрации муниципального образования "Балезинский район"</t>
  </si>
  <si>
    <t>утверждена программа</t>
  </si>
  <si>
    <t>внесены изменения в сязи с изменениями в бюджете МО "Балезинский район"</t>
  </si>
  <si>
    <t>Сведения о внесенных за отчетный период изменениях в муниципальную программу</t>
  </si>
  <si>
    <t>Муниципальная программа "Муниципальное управление"</t>
  </si>
  <si>
    <t xml:space="preserve">Отчет о выполнении сводных показателей муниципальных заданий на оказание муниципальных услуг (выполнение работ) </t>
  </si>
  <si>
    <t>В рамках подпрограммы муниципальные услуги муниципальными учреждениями не оказываются.</t>
  </si>
  <si>
    <t>2015-2022 годы</t>
  </si>
  <si>
    <t>Приложение 2 к муниципальной программе "Муниципальное управление 2015-2022 годы", утвержденной постановлением Администрации муниципального образования "Балезинский район" от 15.03.2019 г. №266</t>
  </si>
  <si>
    <t>062</t>
  </si>
  <si>
    <t>111</t>
  </si>
  <si>
    <t>119</t>
  </si>
  <si>
    <t>Нормативные акты, предусматривающие льготы и другие меры муниципального регулирования отсутствуют.</t>
  </si>
  <si>
    <t>Отклонение факта на конец отчетного периода от плана на отчетный год</t>
  </si>
  <si>
    <t>План на отчетный год</t>
  </si>
  <si>
    <t xml:space="preserve">Оценка качества управления муниципальными финансами в Балезинском районе, определяемая Министерством финансов Удмуртской Республики </t>
  </si>
  <si>
    <t>Средний уровень качества финансового менеджмента главных распорядителей средств бюджета муниципального образования «Балезинский район»</t>
  </si>
  <si>
    <t> %</t>
  </si>
  <si>
    <t>Средний уровень качества управления муниципальными финансами по отношению к предыдущему году</t>
  </si>
  <si>
    <t xml:space="preserve"> Отношение недополученных доходов по местным налогам в результате действия налоговых льгот, установленных решениями Советов депутатов поселений к налоговым доходам консолидированного бюджета МО «Балезинский район»   </t>
  </si>
  <si>
    <r>
      <t>Доля муниципальных служащих, назначенных на должности муниципальной службы, из кадрового резерва и (или) на основе конкурса;</t>
    </r>
    <r>
      <rPr>
        <i/>
        <sz val="8"/>
        <rFont val="Times New Roman"/>
        <family val="1"/>
        <charset val="204"/>
      </rPr>
      <t xml:space="preserve"> </t>
    </r>
  </si>
  <si>
    <r>
      <t> </t>
    </r>
    <r>
      <rPr>
        <sz val="8"/>
        <color indexed="8"/>
        <rFont val="Times New Roman"/>
        <family val="1"/>
        <charset val="204"/>
      </rPr>
      <t>Доля муниципальных служащих, успешно прошедших аттестацию от числа муниципальных служащих, включенных в график прохождения аттестации</t>
    </r>
  </si>
  <si>
    <t>всего</t>
  </si>
  <si>
    <t>Управление финансов Администрации муниципального образования "Балезинский район"</t>
  </si>
  <si>
    <t>10 244,6</t>
  </si>
  <si>
    <t>иные источники</t>
  </si>
  <si>
    <t>Управление муниципальным имуществом и земельными ресурсами</t>
  </si>
  <si>
    <t>Доля основных фондов организаций муниципальной формы собственности, находящихся в стадии банкротства, в основных фондах организаций муниципальной формы собственности (на конец года, по полной учетной стоимости)</t>
  </si>
  <si>
    <t>Доля площади земельных участков, являющихся объектами налогообложения земельным налогом, в общей площади территории муниципального района</t>
  </si>
  <si>
    <t>Увеличение доходов консолидированного бюджета муниципального образования «Балезинский район»   от внесения земельных платежей, процентов к уровню базового периода (2009 года)</t>
  </si>
  <si>
    <t>Доля многоквартирных домов, расположенных на земельных участках, в отношении которых осуществлен государственный кадастровый учет</t>
  </si>
  <si>
    <t xml:space="preserve">Реализация контрольных функций </t>
  </si>
  <si>
    <t>Темп роста (снижения) к уровню прошлого года, %</t>
  </si>
  <si>
    <t>Обоснование отклонений значений целевого показателя (индикатора)</t>
  </si>
  <si>
    <t>Факт  за год, предшествующий отчетному году</t>
  </si>
  <si>
    <t>Факт отчетного периода, нарастающим итогом</t>
  </si>
  <si>
    <t>Подпрограмма "Архивное дело"</t>
  </si>
  <si>
    <t>Предоставление заявителям государственных и муниципальных услуг в области архивного дела в устоановленные законодательством сроки от общего количества предоставленных государственных и муниципальных услуг в области архивного дела</t>
  </si>
  <si>
    <t>100,0</t>
  </si>
  <si>
    <t>Доля архивных документов, хранящихся в архивном отделе в нормативных условиях, обеспечивающих их постоянное (вечное) хранение, в общем количестве документов архивного отдела Адмиистрации МО "Балезинский район"</t>
  </si>
  <si>
    <t>Удельный вес архивных единиц хранения, включенных в автоматизированные информационно-поисковые системы архивного отдела, в общем объеме дел, хранящихся в архивном отделе Администрации МО "Балезинский район"</t>
  </si>
  <si>
    <t>Удельный вес документов Архивного фонда Удмуртской Республики, хранящихся сверх установленных сроков их временного хранения в организациях-источниках комплектования архивного отдела Администрации МО "Балезинский район"</t>
  </si>
  <si>
    <t>Доля архивных документов, включая фонды аудио- и видеоархивов, переведенных в электронную форму, в общем объеме документов, хранящихся в архивном отделе Администрации МО "Балезинский район"</t>
  </si>
  <si>
    <t>Подпрограмма "Архивное дело" на 2015-2020 годы"</t>
  </si>
  <si>
    <t>Архивный отдел</t>
  </si>
  <si>
    <t>Хранение, комплектование, учет и использование документов Архивного фонда УР и других архивных документов</t>
  </si>
  <si>
    <t>Работы по повышению уровня безопасности архивов (реализация протовоапожарных мер, обеспечение охраны объектов, оснащение оборудованием и материалами для хранения документов на различных видах носителей)</t>
  </si>
  <si>
    <t>Поддержание в рабочем состоянии пожаро-охранной сигнализации, системы вентиляции и кондиционирования воздуха до 100%. Контроль температурно-влажностного режима -до 100%. Картонирование архивных документов-до 100%</t>
  </si>
  <si>
    <t>Физико-химическая и техническая обработка документов Архивного фонда Удмуртской Республики и других архивных документов</t>
  </si>
  <si>
    <t>Комплектование Архивного фонда Удмуртской Республики</t>
  </si>
  <si>
    <t>Прием на постоянное хранение  дел</t>
  </si>
  <si>
    <t>Расширение доступа к документам Архивного фонда Удмуртской Республики и их популяризация</t>
  </si>
  <si>
    <t>Проведение информационных мероприятий в форме экспонирования докуменнтальных выставок, публикаций статей и подборок документов в т.ч. в сети Интернет</t>
  </si>
  <si>
    <t xml:space="preserve">Государственный учет документов Архивного фонда УР, хранящихся в архивном отделе </t>
  </si>
  <si>
    <t>Ведение государственного учета архивных документов, хранящихся в архивном отделе поустановленным формам учета и отчетности, обеспечение включения в общеотраслевой учетный программный комплекс "Архивный фонд"</t>
  </si>
  <si>
    <t>Модернизация технологий работы на основании внедрения современных информационных и телекоммуникационных технологий</t>
  </si>
  <si>
    <t xml:space="preserve">Архивный отдел </t>
  </si>
  <si>
    <t>Оцифровка архивных дел, внедрение автоматизированных программных комплексов, формирование автоматизированных баз данных, оснащение в архивном отделе общественного места доступа к информационным ресурсам</t>
  </si>
  <si>
    <t xml:space="preserve">Внедрение автоматизированных программных комплексов, баз данных к архивным документам, хранящимся в архивном отделе </t>
  </si>
  <si>
    <t>Введение в базу данных "Архивный фонд" 100% фондов, 100% описей и 100% заголовков дел</t>
  </si>
  <si>
    <t xml:space="preserve">Введена АСГУ документов Архивного фонда  </t>
  </si>
  <si>
    <t>Превод архивных документов, хранящихся в архивном отделе, в электронный вид (оцифровка)</t>
  </si>
  <si>
    <t>Оцифровка архивных дел</t>
  </si>
  <si>
    <t>Оснащение в архивном отделе общественного места доступа к информационным ресурсам</t>
  </si>
  <si>
    <t>Оснащение необходимым компьютерным оборудованиемс выходом в сеть "Интернет"</t>
  </si>
  <si>
    <t xml:space="preserve">в связи с отсутствием в архивном отделе площадей общественное место доступа к информационным ресурсам отсутствует </t>
  </si>
  <si>
    <t>Предоставление муниципальных и переданных государственных услуг юридическим и физическим лицам</t>
  </si>
  <si>
    <t>Предоставление муниципальных услуг юридическим и физическим лицам</t>
  </si>
  <si>
    <t>Предоставление гражданам и организациям архивной информации и копий архивных документов</t>
  </si>
  <si>
    <t>Прием и исполнение запросов граждан и организаций о предоставлении архивной информации в законодательно установленные сроки, в том числе в режиме "Одного окна"</t>
  </si>
  <si>
    <t xml:space="preserve">Обеспечение доступа к архивным документам (копиям) и справочно-поисковым системам к ним в читальном зале архивного отдела </t>
  </si>
  <si>
    <t>Предоставление доступа в читальный зал архивного отдела</t>
  </si>
  <si>
    <t>Оказание методической и практической помощи в работе по органиации документов в делопроизводстве, отбору и передаче в состав Архивного фонда УР архивных документов, находящихся на временном хранении, подготовке нормативных и методических документов по вопросам делопроизводства и архивного дела</t>
  </si>
  <si>
    <t>Проведение мероприятий по вопросам оказания методической и практической помощи организациям-источникам комплектования архивного отдела</t>
  </si>
  <si>
    <t>Предоставление государственных услуг по оказанию методической помощи органам государственной власти УР, государственным и унитарным предприятиям УР, включая казенные предприятия, и  государственным учреждениям УР, расположенным на территории Балезинского района, по обеспечению сохранности, упорядочению, комплектованию, учету и использованию архивных документов</t>
  </si>
  <si>
    <t>Оказание методической помощи органам государственной власти УР, государственным и унитарным предприятиям УР, включая казенные предприятия, и  государственным учреждениям УР, расположенным на территории Балезинского района, по обеспечению сохранности, упорядочению, комплектованию, учету и использованию архивных документов</t>
  </si>
  <si>
    <t>Предоставление государственных услуг по предоставлению государственным организациям УР, иным организациям и гражданам оформленных в установленном порядке архивных справок или копий архивных документов, относящихся к собственности УР</t>
  </si>
  <si>
    <t>Реализация переданных отдельных  государственных полномочий по хранению, комплектованию, учету и использованию архивных документов,  относящихся к собственности УР, временно хранящихся в архивном отделе</t>
  </si>
  <si>
    <t>Выполнение переданных отдельных государственных полномочий УР надлежвщим образом в соответствии с законом УР от 29 декабря 2005 г. №82-РЗ "О наделении органов местного самоуправления отдельными государственными полномочиями в области архивного дела"</t>
  </si>
  <si>
    <t>Обеспечение временного хранения в архивном отделе  архивных документов,  относящихся к собственности УР</t>
  </si>
  <si>
    <t>Обеспечение временного хранения дел, отнесенных к собственности УР</t>
  </si>
  <si>
    <t>Организация приема в архивный отдел архивных документов,  относящихся к собственности УР</t>
  </si>
  <si>
    <t>Прием  хранения архивных документов, отнесенных к собственности УР</t>
  </si>
  <si>
    <t>Государственный учет  архивных документов,  относящихся к собственности УР, временно хранящихся в архивном отделе</t>
  </si>
  <si>
    <t>Ведение государственного учета архивных документов,  отнесенных к собственности УР, временно хранящихся в архивноим отделе</t>
  </si>
  <si>
    <t xml:space="preserve">Использование архивных документов государственной собственности УР  временно хранящихся в архивном отделе  </t>
  </si>
  <si>
    <t>Организация и проведение информационных мероприятий (статей, выставок) и др. ) на основе архивных документов, отнесенных к собственности УР</t>
  </si>
  <si>
    <t>000</t>
  </si>
  <si>
    <t>Подпрограмма "Создание условий для государственной регистрации актов гражданского состояния в муниципальнои образовании "Балезинский район" на 2015-2020 годы"</t>
  </si>
  <si>
    <t>отдел ЗАГС</t>
  </si>
  <si>
    <t>2015-2021 годы</t>
  </si>
  <si>
    <t>Государственная регистрация рождения, заключения брака, расторжения брака, усыновления (удочерения), установления отцовства, перемены имени, смерти</t>
  </si>
  <si>
    <t>Предоставление государственных услуг по государственной регистрации актов гражданского состояния на территории Балезинского района</t>
  </si>
  <si>
    <t>Внесение исправлений, изменений в первые экземпляры в записи актов гражданского состояния</t>
  </si>
  <si>
    <t> Актуализация первых экземпляров записей актов гражданского состояния  </t>
  </si>
  <si>
    <t>Восстановление и аннулирование записей актов гражданского состояния на основании решения суда</t>
  </si>
  <si>
    <t>Аннулирование, восстановление записей актов гражданского состояния на основании решения суда не производилось</t>
  </si>
  <si>
    <t>Осуществление учета обработки книг государственной регистрации актов гражданского состояния, собранных из первых экземпляров записей актов гражданского состояния, обеспечение надлежащих условий их хранения в течение установленного федеральным законом срока</t>
  </si>
  <si>
    <t> Обеспечение сохранности книг государственной регистрации актов гражданского состояния (актовых книг), собранных из первых экземпляров записей актов гражданского состояния</t>
  </si>
  <si>
    <t>Выдача повторных свидетельств о государственной регистрации актов гражданского состояния, иных документов, подтверждающих наличие или отсутствие фактов государственной регистрации актов гражданского состояния</t>
  </si>
  <si>
    <t> Предоставление государственных услуг по государственной регистрации актов гражданского состояния на территории Балезинского района</t>
  </si>
  <si>
    <t>Обеспечение сохранности бланков свидетельств о государственной регистрации актов гражданского состояния </t>
  </si>
  <si>
    <t xml:space="preserve">Предоставление государственных услуг в сфере государственной регистрации актов гражданского состояния  </t>
  </si>
  <si>
    <t>Предоставление государственной услуги по государственной регистрации актов гражданского состояния  (рождения, заключения брака, расторжения брака, усыновления (удочерения), установления отцовства, перемены имени и смерть), в том числе выдаче повторных свидетельств (справок), подтверждающих факт государственной регистрации акта гражданского состояния, внесению исправлений и (или) изменений в записи актов гражданского состояния, восстановлению и аннулированию записей актов гражданского состояния</t>
  </si>
  <si>
    <t> Предоставление государственных услуг по государственной регистрации актов гражданского состояния на территории Балезинского района </t>
  </si>
  <si>
    <t>Предоставление государственной услуги по истребованию личных документов</t>
  </si>
  <si>
    <t> Предоставление государственных услуг по истребованию личных документов </t>
  </si>
  <si>
    <t> Формирование, систематизация, обработка, учет и хранение первых экземпляров записей актов гражданского состояния, составленных отделом  ЗАГС</t>
  </si>
  <si>
    <t> Обеспечение сохранности и использование документов отдела ЗАГС </t>
  </si>
  <si>
    <t>Формирование актовых книг о государственной регистрации актов гражданского состояния за предыдущий год, соблюдение режимов хранения документов</t>
  </si>
  <si>
    <t>Проведение научно-технической обработки и переплета записей актов гражданского состояния за предыдущий год, составление на них описей и истории фонда</t>
  </si>
  <si>
    <t>Формирование актовых книг о государственной регистрации актов гражданского состояния за предыдущий год </t>
  </si>
  <si>
    <t>Обеспечение сохранности книг государственной регистрации актовгражданского состояния</t>
  </si>
  <si>
    <t>Соблюдение светового, температурно-влажностного, санитарно-гигиенического, охранного и противопожарного режимов хранения документов </t>
  </si>
  <si>
    <t>Управление финансов</t>
  </si>
  <si>
    <t>сайты работают</t>
  </si>
  <si>
    <t>информация об услугах разиещена на официальном сайте Администрации и в состемах ФРГУ, РПГУ</t>
  </si>
  <si>
    <t>планирование закупок осуществляется в рамках 44-ФЗ</t>
  </si>
  <si>
    <t>осуществляется в рамках 44-ФЗ</t>
  </si>
  <si>
    <t>Осуществляется оказание социальной помощи почетным гражданам</t>
  </si>
  <si>
    <t>Осуществляеття проведение заседаний  Солвета при Главе МО по противодействию коррупции с участием предстваителей государственных органов, органов местного самоуправления, правоохраниткельных органов</t>
  </si>
  <si>
    <t>Осуществляется разработка планов работы органов местного сомоуправоления и структурных подразделений по реализации мер по противодействию коррупции, а также их утверждение</t>
  </si>
  <si>
    <t>Осуществляется организация и проведение антикоррупционной экспертизы муниципальных правовых актов и их проектов</t>
  </si>
  <si>
    <t xml:space="preserve">Проводится анализ жалоб и обращений граждан на предмет наличия  в них информации о фактах коррупции со стороны лиц, замещающих муниципальные должности и муниципальных служащих </t>
  </si>
  <si>
    <t>Осуществляется контроль за соблюдением муниципальными служащими ограничений и запретов, требований к служебному поведению и урегулированию конфликта интересов, а также требований, установленных законодательством о противодействии коррупции.</t>
  </si>
  <si>
    <t>Своевременно предоставляется информация в Администрацию Главы и Правительства УР об исполнении планов по противодействию коррупции, фактах привлечения к ответственности руководителей и сотрудников подведомственных организаций, учреждений</t>
  </si>
  <si>
    <t xml:space="preserve">Осуществляется размещение в районных СМИ  (газета "Вперед") информации о деятельности по противодействию коррупции </t>
  </si>
  <si>
    <t>Осуществляется комплекс организационных, разъяснительных и иных мер по вопросам противодействия коррупции, а именно доведение до руководителей органов МСУ и муниципальных служащих требований законодательства попротиводействию коррупции</t>
  </si>
  <si>
    <t>Осуществляется повышение квалификации муниципальных служащих по вопросам противодействия коррупции</t>
  </si>
  <si>
    <t xml:space="preserve">Осуществляется обеспечение эффективной работы комиссии по соблюдению требований к служебному поведению муниципальных служащих и урегулированию конфликта интересов </t>
  </si>
  <si>
    <t>Проведится мониторинг реализации мер по противодействию коррупции в органах местного самоуправления</t>
  </si>
  <si>
    <t>Нормативно-правовые акты в газете "Вперед" публикуются по мере необходимости</t>
  </si>
  <si>
    <t>Осуществляется внедрение нормативных правовых актов, обеспечивающих развитие муниципальной службы и обеспечивающих деятельность муниципальных служащих, в том числе вносятся изменения в нормативно-правовые акты</t>
  </si>
  <si>
    <t>Осуществляется организация проведения оценки результативности профессиональной служебной деятельности  муниципальных служащих</t>
  </si>
  <si>
    <t>Проводится повышение квалификации муниципальных служащих</t>
  </si>
  <si>
    <t>Осуществляется внедрение на муниципальной службе эффективных технологий и современных методов кадровой работы ( в том числе ведется отчетность в пенсионный фонд по новой программе )</t>
  </si>
  <si>
    <t>Осуществлялось собеседование нескольких кандидатур (велся оценочный лист)</t>
  </si>
  <si>
    <t>Осуществляется работа по предоставлению муниципальных услуг «Установление и выплата ежемесячной доплаты к пенсии лицу, замещавшему муниципальную должность»,  «Назначение и выплата доплаты к пенсии лицам, замещавшим муниципальные должности муниципального образования» в соответствии с регламентами</t>
  </si>
  <si>
    <t>Стимулирование  муниципальных    служащих   осуществляется в пределах фонда оплаты  труда</t>
  </si>
  <si>
    <t>Повышается уровень социальной защищённости муниципальных служащих (больничные листы оплачиваются и т д.)</t>
  </si>
  <si>
    <t>Осуществляется подготовка, переподготовка и повышение квалификации кадров, развитие муниципальной службы</t>
  </si>
  <si>
    <t>Осуществляется разработка  и внесение изменений в административные регламенты предоставления муниципальных услуг, исполнения муниципальных функций, их внедрение.</t>
  </si>
  <si>
    <t>Гражданам и организациям информация об условиях предоставления государственных и муниципальных услуг предоставляется: информация размещена на сайте Администрации</t>
  </si>
  <si>
    <t>Исследование проводится ежегодно в рамках составления Доклада Главыв соответствии с Указом Президента Российской Федерации от 28.04.2008г. №607</t>
  </si>
  <si>
    <t>Жалоб не поступало</t>
  </si>
  <si>
    <t>Доклад о состоянии муниципального контроля ежегодно размещается на официальном сайте Администрции района</t>
  </si>
  <si>
    <t>Осуществляется межведомственное электронное взаимодействие в рамках предоставления услуг</t>
  </si>
  <si>
    <t>отклонение факта на конец очетного периода от плана на отчетный год</t>
  </si>
  <si>
    <t xml:space="preserve">Управление финансов </t>
  </si>
  <si>
    <t xml:space="preserve">Архивное дело </t>
  </si>
  <si>
    <t>330</t>
  </si>
  <si>
    <t>программа "Муниципальное управление"</t>
  </si>
  <si>
    <t>субвенции из бюджета Российской Федерации</t>
  </si>
  <si>
    <t>субсидии из бюджета Российской Федерации</t>
  </si>
  <si>
    <t>факт отчетного периода</t>
  </si>
  <si>
    <t>Архивное дело</t>
  </si>
  <si>
    <t>руководитель аппарата Администрации МО «Балезинский район»</t>
  </si>
  <si>
    <t>Создание условий для государственной регистрации актов гражданского состояния в муниципальном образовании "Балезинский район"</t>
  </si>
  <si>
    <t>архивный отдел</t>
  </si>
  <si>
    <t>УИЗО</t>
  </si>
  <si>
    <t>в отчетном периоде аттестация не проводилась</t>
  </si>
  <si>
    <t>кадровый резерв не сформирован</t>
  </si>
  <si>
    <t>Ограничения, связанные с предупреждением новой коронавирусной инфекции</t>
  </si>
  <si>
    <t>направляются материалы по запросам, сотрудник привлекаются в качестве специалистов по материалам, организован информационный обмен</t>
  </si>
  <si>
    <t>не проводились</t>
  </si>
  <si>
    <t>не проводилось</t>
  </si>
  <si>
    <t>Разработаны и утверждены правила обработки персональных данных в информацитонных системах</t>
  </si>
  <si>
    <t>870</t>
  </si>
  <si>
    <t>243</t>
  </si>
  <si>
    <t xml:space="preserve">                                                        </t>
  </si>
  <si>
    <t xml:space="preserve">анкетирование не проводилось </t>
  </si>
  <si>
    <t>Доля граждан, использующих механизм получения государственных и муниципальных услуг в электронной форме</t>
  </si>
  <si>
    <t xml:space="preserve">Площадь земельных участокв, предоставленных для строительства в расчете на 10 тыс. человек- всего </t>
  </si>
  <si>
    <t xml:space="preserve">Выполнение годового плана по поступлениям денежных средств в доходную часть бюджета муниципального образования "Балезинский район" от использования имущества и земельных ресурсов </t>
  </si>
  <si>
    <t>целевые показатели подпрограммой  не предусмотрены</t>
  </si>
  <si>
    <t>Осуществление мероприятий направленных  на содержание работников органов местного самоуправления (ФОТ), осуществление закупок товаров работ услуг необходимых для обеспечения деятельности органов местного самоуправления</t>
  </si>
  <si>
    <t>Улучшение условий охраны труда, в т.ч. специальная оценка условий труда</t>
  </si>
  <si>
    <t>Пенсионное обеспечение муниципальных служащих и лиц замещавших муниципальные должности</t>
  </si>
  <si>
    <t xml:space="preserve">Обеспечение деятельности централизованных бухгалтерий и прочих подведомственных учреждений </t>
  </si>
  <si>
    <t> 2021-2025 годы</t>
  </si>
  <si>
    <t>2021-2025 годы</t>
  </si>
  <si>
    <t xml:space="preserve">Специальная оценка условий труда не проводилась в связи с отсутствием финансирования </t>
  </si>
  <si>
    <t>Реализация иных функций, связанных с деятельностью Администрации  МО «Балезинский район»</t>
  </si>
  <si>
    <t>Выплаты из резервного фонда Администрации МО «Балезинский район»</t>
  </si>
  <si>
    <t>Проведение общерайонных торжественных мероприятий</t>
  </si>
  <si>
    <t>2021-2025годы</t>
  </si>
  <si>
    <t xml:space="preserve">Реализация основных полномочий (функций) органов местного самоуправления </t>
  </si>
  <si>
    <t>247</t>
  </si>
  <si>
    <t>Пенсионное обеспечение муниципальных служащих</t>
  </si>
  <si>
    <t>Обеспечение деятельности централизованных бухгалтерий и прочих подведомственных учреждений</t>
  </si>
  <si>
    <t>Реализация иных функций, связанных с деятельностью Администрации</t>
  </si>
  <si>
    <t xml:space="preserve">Выплаты из резервного фонда Администрации </t>
  </si>
  <si>
    <t>0910260080</t>
  </si>
  <si>
    <t xml:space="preserve">Проведение общерайонных торжественных мероприятий </t>
  </si>
  <si>
    <t>0910260110</t>
  </si>
  <si>
    <t xml:space="preserve">Оказание социальной помощи почетным гражданам </t>
  </si>
  <si>
    <t>0910261730</t>
  </si>
  <si>
    <t>Организация мероприятий по опубликованию (размещению) муниципальных правовых актов и иной информации в целях информирования жителей муниципального образования</t>
  </si>
  <si>
    <t xml:space="preserve">Организация мероприятий по опубликованию (размещению) муниципальных правовых актов и иной официальной информации в целях информирования жителей муниципального образования о социально-экономическом и культурном развитии рйона </t>
  </si>
  <si>
    <t xml:space="preserve">Управление , распоряжение земельными ресурсами и имуществом </t>
  </si>
  <si>
    <t xml:space="preserve">Кадастровые работы по формированию земельных участков и объектов недвижимости </t>
  </si>
  <si>
    <t>0920160090</t>
  </si>
  <si>
    <t>0920162010</t>
  </si>
  <si>
    <t>Мероприятия по проведению оценки стоимости имущества муниципального образования</t>
  </si>
  <si>
    <t xml:space="preserve">Содержание имущества муниципальной казны </t>
  </si>
  <si>
    <t>0920160180</t>
  </si>
  <si>
    <t>Осуществление мероприятий по прохождению государственной эксперизы и подготовке технической документации на строительство, реконструкцию (тех. перевооружение), капитальный ремонт объектов муниципальной собственности, а также проведение мероприятий по сбору иходных данных для осуществления проектно-изыскательских и других работ</t>
  </si>
  <si>
    <t>0920460150</t>
  </si>
  <si>
    <t>Предоставление муниципальных  и переданных государственных  услуг юридическим и физическим лицам</t>
  </si>
  <si>
    <t>0930304360</t>
  </si>
  <si>
    <t>Создание условий для государственной регистрации актов гражданского состояния</t>
  </si>
  <si>
    <t>Администрация МО "Балезинский район" (ЗАГС)</t>
  </si>
  <si>
    <t>0940259300</t>
  </si>
  <si>
    <t>Кадровый резерв не сформирован</t>
  </si>
  <si>
    <t>Организация мероприятий по опубликования(размещению) муниципальных правовых актов и иной информации в целях информирования жителей муниципального образования</t>
  </si>
  <si>
    <t>Освещение в средствах массовой информации и размещение на официальных сайтах (страницах) органов местного самоуправления в сети «Интернет» результатов деятельности органов местного самоуправления, а также размещение информации на светодиодных экранах для оперативного информирования жителей района</t>
  </si>
  <si>
    <t>Информация о работе органов местного самоуправления размещается на сайте Администрации, в социальных сетях</t>
  </si>
  <si>
    <t>Разработка муниципальных рпавовых актов проводится по мере необходимости.</t>
  </si>
  <si>
    <t>Разработка реестра функций Администрациии Мо "Балезинский район" и оптимизация функций</t>
  </si>
  <si>
    <t>оптимизация функций органов МСУ</t>
  </si>
  <si>
    <t xml:space="preserve">Реестр функций -отсутвует </t>
  </si>
  <si>
    <t>Проводилось повышение уровня квалификации муниципальных служащих</t>
  </si>
  <si>
    <t>Совершенствование работы органов МСУ постредством встреч, конференций</t>
  </si>
  <si>
    <t>Управление, распоряжение земельными ресурсами и имуществом муниципального образования "Балезинский район"</t>
  </si>
  <si>
    <t xml:space="preserve">Мероприятия, направленные на выявление, уточнение, проведение кадастровых работ в целях формирования земельных участков </t>
  </si>
  <si>
    <t>Кадастровые работы по формированию земельных участков и объектов недвижимости</t>
  </si>
  <si>
    <t>Кадастровые работы:</t>
  </si>
  <si>
    <t>по формированию земельных участков для целей строительства и для целей, не связанных со строительством;</t>
  </si>
  <si>
    <t>по формированиюземельных участков для индивидуального жилищного строительства, с целью дальнейшего предоставления с торгов;</t>
  </si>
  <si>
    <t>по формированию земельных участков  с целью дальнейшего предоставления гражданам, признанными нуждающимися в жилых помещениях, многодетным семьям  в соответствии с Законом Удмуртской Республики  от 16 декабря 2002 г. № 68-РЗ;</t>
  </si>
  <si>
    <t>по постановке на кадастровый учет земельных участков на которых расположены здания, в том числе: многоквартирные дома;</t>
  </si>
  <si>
    <t>по исправлению реестровых ошибок,  уточнению местоположения объектов капитального строительства;</t>
  </si>
  <si>
    <t>подготовка технической документации для постановке на кадастровый учет выявленных бесхозяйных объектовна территории муниципального района;</t>
  </si>
  <si>
    <t>подготовка технической документации объектов недвижимости муниципального образования "Балезинский район".</t>
  </si>
  <si>
    <t>Для данных целей участки не формировались</t>
  </si>
  <si>
    <t xml:space="preserve">Мероприятия по проведению оценки стоимости имущества муниципального образования "Балезинский район" </t>
  </si>
  <si>
    <t>Оценка муниципального имущества с целью пополнения бюджета муниципального образования "Балезинский район"</t>
  </si>
  <si>
    <t xml:space="preserve">Содержание и упавление имуществом муниципальной казны. </t>
  </si>
  <si>
    <t xml:space="preserve">Осуществление муниципального земельного контроля </t>
  </si>
  <si>
    <t>Мероприятия по оказанию муниципальных услуг по заявлениям юридических и физических лиц</t>
  </si>
  <si>
    <t>Качественное и результативное оказание муниципальных услуг по заявлениям юридических и физических лиц</t>
  </si>
  <si>
    <t>Организация хранения, комплектования и использования документов  Архивного фонда УР и других архивных документов</t>
  </si>
  <si>
    <t>Выполнение работ по реставрации, подшивке и переплету архивных документов на бумажном носителе</t>
  </si>
  <si>
    <t>Отреставрировано 21 лист   16 ед.хр. Подшито 37 ед.хр</t>
  </si>
  <si>
    <t xml:space="preserve">оформление книги учета поступлений документов, списка фондов, листа фонда, описи дел, реестра описи дел, дела фонда, списка фонда, листа-заверителя, введено АСГУ документов Архивного фонда 1572 ед.хр. </t>
  </si>
  <si>
    <t>Проведено 70 консультации и оказана методическая помощь работникам делопроизводственных и архивных служб организаций</t>
  </si>
  <si>
    <t>Государственная регистрация актов гражданского состояния</t>
  </si>
  <si>
    <t>Осуществление переданных государственных полномочий по регистрации актов гражданского состояния</t>
  </si>
  <si>
    <t xml:space="preserve">10.12.2020 г. </t>
  </si>
  <si>
    <t>Форма 1. Отчет о достигнутых значениях целевых показателей (индикаторов) муниципальной программы "Муниципальное управление на 2015-2022 годы" по состоянию на 31.12.2021г.</t>
  </si>
  <si>
    <t xml:space="preserve">Управление культуры, спорта и молодежной политики Администрации </t>
  </si>
  <si>
    <t xml:space="preserve">Приложение №6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</si>
  <si>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Форма 1. Отчет о достигнутых значениях целевых показателей (индикаторов) муниципальной программы по состоянию на 31.12.2022 г.</t>
  </si>
  <si>
    <t xml:space="preserve">В 2022году во всех помещениях заменены оконные блоки на пластиковые по адресам: п.Балезино, ул.Энгельса, д.7 Заключены контракты на техническое обслуживание АПС хранилищ №№1,2,3; еженедельно проводиться контроль температурно-влажного режима; закартонировано-3002 ед.хр. </t>
  </si>
  <si>
    <t>на постоянное хранение принято 2917 ед.хр. упавленческой документации от 30 организаций (в т.ч. собственности УР-1579 ед.хр.)</t>
  </si>
  <si>
    <t>проведено 100 информационных мероприятия в т.ч. 12 информационных материалов, 88-информационных документов</t>
  </si>
  <si>
    <t xml:space="preserve">оформление книги учета поступлений документов, списка фондов, листа фонда, описи дел, реестра описи дел, дела фонда, списка фонда, листа-заверителя, введено АСГУ документов Архивного фонда 2917 ед.хр. </t>
  </si>
  <si>
    <t>За 2022 год оцифровано  20 ед.хр./2224 листов управленческой документации</t>
  </si>
  <si>
    <t>за 2022 год поступило 1115 запросов в режиме "Одного окна" , исполнено 1070 запросов. С положительным результатом-879 запроса. Поступило 152 тематических запроса, исполнено-151 запроса, с положительным ответом-123</t>
  </si>
  <si>
    <t>в читальный зал обратилиось 10 исследователей (10 посещение)</t>
  </si>
  <si>
    <t>Методическая помощь оказана 111 государственным и унитарным предприятиям УР, включая казенные предприятия, и  государственным учреждениям УР, расположенным на территории Балезинского района</t>
  </si>
  <si>
    <t>предоставлено 647 государственных услуг по предоставлению государственным организациям УР, иным организациям и гражданам оформленных в установленном порядке архивных справок или копий архивных документов, относящихся к собственности УР</t>
  </si>
  <si>
    <t>по состоянию на 01.01.2023 год в архивном отделе значится 16330 ед.хр. управленческих документов собственности УР</t>
  </si>
  <si>
    <t>в 2022 г. на хранение принято 1569 ед,хр. собственности УР</t>
  </si>
  <si>
    <t>проведено 100 информационных мероприятия в т.ч. 12 -информационных материалов на сайте, 88-информационных документов</t>
  </si>
  <si>
    <t>Подпрограмма "Создание условий для государственной регистрации актов гражданского состояния в муниципальном образовании "Муниципальный округ Балезинский район Удмуртской Республики" на 2021-2022 годы"</t>
  </si>
  <si>
    <t>Полномочия на государственную регистрацию актов гражданского состояния выполнены в полном объеме</t>
  </si>
  <si>
    <t>В 2022 году зарегистрировано 933  актов гражданского состояния</t>
  </si>
  <si>
    <t>В 2022 году оформлено 80 дел о внесении исправлений (изменений) в первые экземпляры актов гражданского состояния</t>
  </si>
  <si>
    <t>В 2022 году обеспечивались надлежащие условия для хранения актов гражданского состояния</t>
  </si>
  <si>
    <t>В 2021 году выдано 196 повторных гербовых свидетельства и 784 справка, подтверждающих факт государственной регистрации акта гражданского состояния</t>
  </si>
  <si>
    <t>Обеспечение учета, надлежащего хранения и кантроля за использованием бланков свидетельств о государственной регистрации актов гражданского состояния, предастовления в установленом порядке в уполномоченый орган государственной власти Удмуртской Республики (комитет по делам ЗАГС) отчетов по движению указанных банков уполно</t>
  </si>
  <si>
    <t>В 2022 году израсходовано 1070 бланка гербовых свидетельств о государственной регистрации актов гражданского состояния</t>
  </si>
  <si>
    <t>В 2022 году предоставлено 3091 государственных услуг по государственной регистрации актов гражданского состояния</t>
  </si>
  <si>
    <t>В 2022 году предоставлено 4 государственных услуг по истребованию личных документов</t>
  </si>
  <si>
    <t>В 2022 году произведено упорядочение документов за 2021 год.  Сформировано и переплетено 10 книг</t>
  </si>
  <si>
    <t>В 2022 году обеспечивалась сохранность книг государственной регистрации актов гражданского состояния</t>
  </si>
  <si>
    <t xml:space="preserve">В результате проверки по  2 депутатам выявлены существенные нарушения сведений о доходах в рамках декларационной компании 2022 г. </t>
  </si>
  <si>
    <r>
      <rPr>
        <sz val="9"/>
        <rFont val="Times New Roman"/>
        <family val="1"/>
        <charset val="204"/>
      </rPr>
      <t>Полная учетная стоимость основных фондов организаций муниципальной формы собственности, находящихся в стадии банкротства на конец года -0,00 (тыс.руб.) полная учетная стоиомсть основных фондов организаций муниципальной формы собственности (на конец года)  2594191,00</t>
    </r>
    <r>
      <rPr>
        <sz val="9"/>
        <color indexed="10"/>
        <rFont val="Times New Roman"/>
        <family val="1"/>
        <charset val="204"/>
      </rPr>
      <t xml:space="preserve">
</t>
    </r>
    <r>
      <rPr>
        <sz val="9"/>
        <rFont val="Times New Roman"/>
        <family val="1"/>
        <charset val="204"/>
      </rPr>
      <t/>
    </r>
  </si>
  <si>
    <t>Общая площадь территории Балезинского района, подлежащая налогообложению в соответствии с действующим законодательством (га) - 243467 га;
площадь земельных участков, являющихся объектами налогообложения земельным налогом- 7,22 га (72240 кв.м.)</t>
  </si>
  <si>
    <t>площадь земельных участков, предоставленных для строительства в 2021 году-6,3539 га, в 2022 -5,5611 га на 27857 чел.-годовая численность населения</t>
  </si>
  <si>
    <t>Поступление от внесения земельных платежей  в консолидированный бюджет Балезинского района: за 2021 год -20973 тыс. руб.
за 2022 год -16785,0 тыс. руб;  
за 2009 год – 7334,89 тыс.руб.</t>
  </si>
  <si>
    <t xml:space="preserve">Расчет показателя произведен исходя из статистических данных (форма 1- жилфонд). Повышение показателя к уровню прошлого года объясняется межеванием земельных участков собственниками домов блокированной застройки. В связи с отсутствием финансирования формирование земельных участков и постановка на кадастровый учет под многоквартирными домами ограничено. Межевание земельных участков под 31 многоквартирными домами считается невозможным в связи с расположением данных домов на землях Министерства обороны. </t>
  </si>
  <si>
    <r>
      <rPr>
        <sz val="9"/>
        <rFont val="Times New Roman"/>
        <family val="1"/>
        <charset val="204"/>
      </rPr>
      <t>Общее количество граждан, получившие муниципальную услугу – 703</t>
    </r>
    <r>
      <rPr>
        <sz val="9"/>
        <color indexed="10"/>
        <rFont val="Times New Roman"/>
        <family val="1"/>
        <charset val="204"/>
      </rPr>
      <t xml:space="preserve">
</t>
    </r>
    <r>
      <rPr>
        <sz val="9"/>
        <rFont val="Times New Roman"/>
        <family val="1"/>
        <charset val="204"/>
      </rPr>
      <t>Количество граждан, получившие муниципальную услугу в электронной форме -8</t>
    </r>
  </si>
  <si>
    <t>Выполнение бюджета на 2021  г. план-8791,0 тыс.руб., факт-8898,6 тыс.руб., на 2022 г. пдлан-7214,0 тыс. руб, факт-8543,3 тыс. руб.</t>
  </si>
  <si>
    <t>Доля объектов недвижимости, по которым в Единый государственный реестр недвижимости внесены сведения о правообладателях ранее учтенных объектов недвижимости, от общегот количества выявленных ранее учтенных объектов недвижимости, расположенных на территории муниципального образования "Муниципальный округ Балезинский район Удмуртской Республики", сведения о правообладателях которых подлежат внесению в Единый государственный реестр недвижимости</t>
  </si>
  <si>
    <t xml:space="preserve">количество </t>
  </si>
  <si>
    <t>целевой показатель введен в программу в 2021 г.</t>
  </si>
  <si>
    <t>Гражданам  оказывается материальная помощь из резервного фонда Администрации МО "Муниципальный окург Балезинский район Удмуртской Республики" в пределах лимитов бюджетных обязательсв</t>
  </si>
  <si>
    <t xml:space="preserve">В соответствии с планом мероприятий на 2022 год проводились общерайонные мероприятия </t>
  </si>
  <si>
    <t>Размещение  на официальном сайте МО «Муниципальный окург Балезинский район Удмуртской Республики» правовых актов, разрабатываемых органами МСУ в целях проведения независимой антикоррупционной экспертизы</t>
  </si>
  <si>
    <t>Осуществляется размещение  на официальном сайте МО «Муниципальный окург Балезинский район Удмуртской Республики» правовых актов, разрабатываемых органами МСУ в целях проведения независимой антикоррупционной экспертизы</t>
  </si>
  <si>
    <t>Администрацией осуществляется своевременное предоставление в Совет депутатов МО «Муниципальный округ Балезинский район Удмуртской Республики» отчета об исполнении мероприятий по реализации мер антикоррупционной политики</t>
  </si>
  <si>
    <t>Публикация муниципальных правовых актов  осуществляется на сайте муниципального образования "Муниципальный окург Балезинский район Удмуртской Республики"</t>
  </si>
  <si>
    <t>аттестация в 2022 году не проводилась</t>
  </si>
  <si>
    <t xml:space="preserve">В 2022 г. на участие в конкурсе была заявлена кандидатура </t>
  </si>
  <si>
    <t>мониторинг проводиться посредствам анализа социальных сетей</t>
  </si>
  <si>
    <t xml:space="preserve">Ведется реестр муниципальных услуг Администрации </t>
  </si>
  <si>
    <t>Обновление информации на официальном Интернет-сайте МО «Муниципальный окург Балезинский район Удмуртской Республики»                                                                                                                           -    «Административная реформа»,                                                                                                                                                                                                       - «Антикоррупционные  мероприятия»,                                                                                                                                                                                                         - «Муниципальные услуги»</t>
  </si>
  <si>
    <t xml:space="preserve">Осуществляется обновление информации на официальном Интернет-сайте </t>
  </si>
  <si>
    <t>информационные киоски не установлены</t>
  </si>
  <si>
    <t>Информация обновляется на официальном сайте  МО "Муниципальный окург Балезинский район Удмуртской Респубюлики" и ФРГУ</t>
  </si>
  <si>
    <t xml:space="preserve"> должности и численность муниципальных служащих соответсвует</t>
  </si>
  <si>
    <t>Осуществляется развитие системы электронного документооборота в органах местного самоуправления Балезинского района в системе "Директум", утверждена номенклатура документов, обмен которых производиться в электронном виде</t>
  </si>
  <si>
    <t>официальный сайт муниципального образования «Муниципальный окург Балезинский район Удмуртской Республики» пополняется информацией</t>
  </si>
  <si>
    <t>Создание и развитие официальных сайтов муниципальных учреждений</t>
  </si>
  <si>
    <t xml:space="preserve">Созданы официальные сайты ,муниципальных учреждений </t>
  </si>
  <si>
    <t xml:space="preserve"> обучение муниципальных служащих органов местного самоуправления  к использованию информационных и телекоммуникационных технологий в профессиональной деятельности в 2022 г. не осуществллось </t>
  </si>
  <si>
    <t>Поставлено на кадастровый учет 6325,62 кв.м.</t>
  </si>
  <si>
    <t xml:space="preserve"> Сформированы участки под 23-и многоквартирными  домами,площадью 27120 кв.м</t>
  </si>
  <si>
    <t xml:space="preserve"> В Росреестр подано 2 заявление, 13 заявлений граждан согласованы </t>
  </si>
  <si>
    <t>Техническая документация не готовилась</t>
  </si>
  <si>
    <t>Проведена оценка 4 объектов недвижимого имущества</t>
  </si>
  <si>
    <t xml:space="preserve">Заключен1  контракт на кадастровые работ муниципального имущества </t>
  </si>
  <si>
    <t>проверки не проводились в связи с введением моратория</t>
  </si>
  <si>
    <t>Оказано 703 муниципальных услуг в сфере имущественных и земельных отношений за 2022г.</t>
  </si>
  <si>
    <t>Комплексные кадастровые работы</t>
  </si>
  <si>
    <t>комплексные кадастровые работы с охватом кадастрового квартала: по подготовке технической документации по земельным участкам и объектам капитального строительства, по исправлению реестровых ошибок,  уточнению местоположения объектов капитального строительства; по уточнению границ и площади земельных участков и объектов капитального строиетльства</t>
  </si>
  <si>
    <t>2022-2025</t>
  </si>
  <si>
    <t>проведены комплексные кадастровые работы 668 объектов недвижимого имущества</t>
  </si>
  <si>
    <t xml:space="preserve">Вовлечение в налоговый оборот ранее учтенных объектов недвижимости, расположенных на территории муниципального образования "Муниципальный округ Балезинский район Удмуртской Республики", путем выявления правообладателей (реализация Федерального закона от 30.12.2020 № 518-ФЗ "О внесении изменений в отдельные законодательные акты Российской Федерации" </t>
  </si>
  <si>
    <t xml:space="preserve">Внесение сведений в ЕГРН о правах ранее учтеных объектов, снятие с учета объектов прекративших свое существование. </t>
  </si>
  <si>
    <t>зарегистрировано 4776 объектов</t>
  </si>
  <si>
    <t>Реализация основных полномочий (функций) органов местного самоуправления МО «Муниципальный окург Балезинский район Удмуртской Республики»</t>
  </si>
  <si>
    <t>Постановление Администрации муниципального образования "Муниципальный окург Балезинский район Удмуртской Республики"</t>
  </si>
  <si>
    <t>ПостановлениеАдминистрации муниципального образования "Муниципальный окург Балезинский район Удмуртской Республики"</t>
  </si>
  <si>
    <t>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</si>
</sst>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* #,##0.00&quot;р.&quot;_-;\-* #,##0.00&quot;р.&quot;_-;_-* &quot;-&quot;??&quot;р.&quot;_-;_-@_-"/>
    <numFmt numFmtId="43" formatCode="_-* #,##0.00_р_._-;\-* #,##0.00_р_._-;_-* &quot;-&quot;??_р_._-;_-@_-"/>
    <numFmt numFmtId="164" formatCode="0.0"/>
    <numFmt numFmtId="165" formatCode="#,##0.0"/>
    <numFmt numFmtId="166" formatCode="#,##0.0_ ;\-#,##0.0\ "/>
    <numFmt numFmtId="167" formatCode="#,##0.00_ ;\-#,##0.00\ "/>
  </numFmts>
  <fonts count="63" x14ac:knownFonts="1">
    <font>
      <sz val="10"/>
      <name val="Arial Cyr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1"/>
      <color indexed="1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8.5"/>
      <name val="Times New Roman"/>
      <family val="1"/>
      <charset val="204"/>
    </font>
    <font>
      <b/>
      <sz val="8.5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7"/>
      <name val="Times New Roman"/>
      <family val="1"/>
      <charset val="204"/>
    </font>
    <font>
      <sz val="7"/>
      <name val="Calibri"/>
      <family val="2"/>
      <charset val="204"/>
    </font>
    <font>
      <sz val="8.5"/>
      <name val="Calibri"/>
      <family val="2"/>
      <charset val="204"/>
    </font>
    <font>
      <b/>
      <sz val="10"/>
      <color indexed="8"/>
      <name val="Times New Roman"/>
      <family val="1"/>
      <charset val="204"/>
    </font>
    <font>
      <b/>
      <sz val="7"/>
      <name val="Times New Roman"/>
      <family val="1"/>
      <charset val="204"/>
    </font>
    <font>
      <sz val="9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8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Arial Cyr"/>
      <charset val="204"/>
    </font>
    <font>
      <sz val="9"/>
      <color indexed="8"/>
      <name val="Times New Roman"/>
      <family val="1"/>
      <charset val="204"/>
    </font>
    <font>
      <sz val="9"/>
      <name val="Arial Cyr"/>
      <charset val="204"/>
    </font>
    <font>
      <b/>
      <sz val="10"/>
      <name val="Arial Cyr"/>
      <charset val="204"/>
    </font>
    <font>
      <i/>
      <sz val="8"/>
      <name val="Times New Roman"/>
      <family val="1"/>
      <charset val="204"/>
    </font>
    <font>
      <sz val="9"/>
      <color indexed="10"/>
      <name val="Times New Roman"/>
      <family val="1"/>
      <charset val="204"/>
    </font>
    <font>
      <b/>
      <i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9"/>
      <name val="Arial Cyr"/>
      <charset val="204"/>
    </font>
    <font>
      <sz val="10"/>
      <color rgb="FF000000"/>
      <name val="Arial Cyr"/>
      <family val="2"/>
    </font>
    <font>
      <sz val="10"/>
      <color rgb="FF000000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sz val="8"/>
      <color theme="1" tint="4.9989318521683403E-2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sz val="8"/>
      <color rgb="FF000000"/>
      <name val="Arial"/>
      <family val="2"/>
      <charset val="204"/>
    </font>
    <font>
      <b/>
      <sz val="8"/>
      <name val="Arial Cyr"/>
      <charset val="204"/>
    </font>
    <font>
      <u/>
      <sz val="11"/>
      <color indexed="12"/>
      <name val="Times New Roman"/>
      <family val="1"/>
      <charset val="204"/>
    </font>
    <font>
      <b/>
      <sz val="10"/>
      <color rgb="FF000000"/>
      <name val="Arial Cyr"/>
    </font>
    <font>
      <b/>
      <sz val="11"/>
      <color indexed="8"/>
      <name val="Times New Roman"/>
      <family val="1"/>
      <charset val="204"/>
    </font>
    <font>
      <b/>
      <i/>
      <sz val="8"/>
      <name val="Times New Roman"/>
      <family val="1"/>
      <charset val="204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99"/>
      </patternFill>
    </fill>
    <fill>
      <patternFill patternType="solid">
        <fgColor theme="0"/>
        <bgColor rgb="FFFFFF00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4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23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595959"/>
      </right>
      <top style="medium">
        <color rgb="FF595959"/>
      </top>
      <bottom style="medium">
        <color rgb="FF595959"/>
      </bottom>
      <diagonal/>
    </border>
    <border>
      <left style="medium">
        <color rgb="FF595959"/>
      </left>
      <right style="medium">
        <color rgb="FF595959"/>
      </right>
      <top style="medium">
        <color rgb="FF595959"/>
      </top>
      <bottom style="medium">
        <color rgb="FF595959"/>
      </bottom>
      <diagonal/>
    </border>
    <border>
      <left style="medium">
        <color rgb="FF595959"/>
      </left>
      <right style="medium">
        <color rgb="FF595959"/>
      </right>
      <top/>
      <bottom style="medium">
        <color rgb="FF595959"/>
      </bottom>
      <diagonal/>
    </border>
    <border>
      <left/>
      <right style="medium">
        <color rgb="FF595959"/>
      </right>
      <top/>
      <bottom style="medium">
        <color rgb="FF595959"/>
      </bottom>
      <diagonal/>
    </border>
    <border>
      <left style="medium">
        <color rgb="FF595959"/>
      </left>
      <right style="medium">
        <color rgb="FF595959"/>
      </right>
      <top/>
      <bottom/>
      <diagonal/>
    </border>
    <border>
      <left/>
      <right style="medium">
        <color rgb="FF595959"/>
      </right>
      <top/>
      <bottom/>
      <diagonal/>
    </border>
    <border>
      <left style="medium">
        <color rgb="FF595959"/>
      </left>
      <right style="medium">
        <color rgb="FF595959"/>
      </right>
      <top style="medium">
        <color rgb="FF595959"/>
      </top>
      <bottom/>
      <diagonal/>
    </border>
    <border>
      <left style="medium">
        <color rgb="FF595959"/>
      </left>
      <right/>
      <top/>
      <bottom/>
      <diagonal/>
    </border>
    <border>
      <left/>
      <right style="medium">
        <color rgb="FF595959"/>
      </right>
      <top style="medium">
        <color rgb="FF595959"/>
      </top>
      <bottom/>
      <diagonal/>
    </border>
    <border>
      <left/>
      <right/>
      <top style="medium">
        <color rgb="FF595959"/>
      </top>
      <bottom/>
      <diagonal/>
    </border>
    <border>
      <left style="medium">
        <color rgb="FF595959"/>
      </left>
      <right style="medium">
        <color rgb="FF595959"/>
      </right>
      <top/>
      <bottom style="thin">
        <color indexed="64"/>
      </bottom>
      <diagonal/>
    </border>
    <border>
      <left style="medium">
        <color rgb="FF595959"/>
      </left>
      <right/>
      <top style="medium">
        <color rgb="FF595959"/>
      </top>
      <bottom/>
      <diagonal/>
    </border>
    <border>
      <left style="medium">
        <color rgb="FF595959"/>
      </left>
      <right/>
      <top/>
      <bottom style="medium">
        <color rgb="FF595959"/>
      </bottom>
      <diagonal/>
    </border>
    <border>
      <left/>
      <right/>
      <top/>
      <bottom style="medium">
        <color rgb="FF595959"/>
      </bottom>
      <diagonal/>
    </border>
    <border>
      <left style="medium">
        <color rgb="FF595959"/>
      </left>
      <right style="thin">
        <color indexed="64"/>
      </right>
      <top style="medium">
        <color rgb="FF595959"/>
      </top>
      <bottom/>
      <diagonal/>
    </border>
    <border>
      <left style="medium">
        <color rgb="FF595959"/>
      </left>
      <right style="thin">
        <color indexed="64"/>
      </right>
      <top/>
      <bottom style="thin">
        <color indexed="64"/>
      </bottom>
      <diagonal/>
    </border>
    <border>
      <left style="medium">
        <color rgb="FF595959"/>
      </left>
      <right style="thin">
        <color indexed="64"/>
      </right>
      <top/>
      <bottom style="medium">
        <color rgb="FF595959"/>
      </bottom>
      <diagonal/>
    </border>
    <border>
      <left style="medium">
        <color rgb="FF595959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rgb="FF595959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rgb="FF595959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49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49" fontId="46" fillId="0" borderId="22">
      <alignment horizontal="center" vertical="top" shrinkToFit="1"/>
    </xf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7" borderId="1" applyNumberFormat="0" applyAlignment="0" applyProtection="0"/>
    <xf numFmtId="0" fontId="5" fillId="20" borderId="2" applyNumberFormat="0" applyAlignment="0" applyProtection="0"/>
    <xf numFmtId="0" fontId="6" fillId="20" borderId="1" applyNumberFormat="0" applyAlignment="0" applyProtection="0"/>
    <xf numFmtId="0" fontId="7" fillId="0" borderId="0" applyNumberFormat="0" applyFill="0" applyBorder="0" applyAlignment="0" applyProtection="0"/>
    <xf numFmtId="44" fontId="1" fillId="0" borderId="0" applyFont="0" applyFill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6" applyNumberFormat="0" applyFill="0" applyAlignment="0" applyProtection="0"/>
    <xf numFmtId="0" fontId="12" fillId="21" borderId="7" applyNumberFormat="0" applyAlignment="0" applyProtection="0"/>
    <xf numFmtId="0" fontId="13" fillId="0" borderId="0" applyNumberFormat="0" applyFill="0" applyBorder="0" applyAlignment="0" applyProtection="0"/>
    <xf numFmtId="0" fontId="14" fillId="22" borderId="0" applyNumberFormat="0" applyBorder="0" applyAlignment="0" applyProtection="0"/>
    <xf numFmtId="0" fontId="2" fillId="0" borderId="0"/>
    <xf numFmtId="0" fontId="15" fillId="3" borderId="0" applyNumberFormat="0" applyBorder="0" applyAlignment="0" applyProtection="0"/>
    <xf numFmtId="0" fontId="16" fillId="0" borderId="0" applyNumberFormat="0" applyFill="0" applyBorder="0" applyAlignment="0" applyProtection="0"/>
    <xf numFmtId="0" fontId="2" fillId="23" borderId="8" applyNumberFormat="0" applyFont="0" applyAlignment="0" applyProtection="0"/>
    <xf numFmtId="9" fontId="1" fillId="0" borderId="0" applyFont="0" applyFill="0" applyBorder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19" fillId="4" borderId="0" applyNumberFormat="0" applyBorder="0" applyAlignment="0" applyProtection="0"/>
    <xf numFmtId="4" fontId="60" fillId="27" borderId="22">
      <alignment horizontal="right" vertical="top" shrinkToFit="1"/>
    </xf>
  </cellStyleXfs>
  <cellXfs count="599">
    <xf numFmtId="0" fontId="0" fillId="0" borderId="0" xfId="0"/>
    <xf numFmtId="0" fontId="20" fillId="0" borderId="0" xfId="0" applyFont="1" applyAlignment="1">
      <alignment horizontal="right"/>
    </xf>
    <xf numFmtId="0" fontId="23" fillId="0" borderId="0" xfId="0" applyFont="1" applyFill="1"/>
    <xf numFmtId="0" fontId="22" fillId="0" borderId="0" xfId="0" applyFont="1" applyFill="1" applyAlignment="1">
      <alignment horizontal="center"/>
    </xf>
    <xf numFmtId="0" fontId="24" fillId="0" borderId="10" xfId="0" applyFont="1" applyFill="1" applyBorder="1" applyAlignment="1">
      <alignment horizontal="center" vertical="center" wrapText="1"/>
    </xf>
    <xf numFmtId="0" fontId="26" fillId="0" borderId="0" xfId="0" applyFont="1"/>
    <xf numFmtId="0" fontId="24" fillId="24" borderId="10" xfId="0" applyFont="1" applyFill="1" applyBorder="1" applyAlignment="1">
      <alignment horizontal="left" vertical="center" wrapText="1"/>
    </xf>
    <xf numFmtId="0" fontId="24" fillId="24" borderId="10" xfId="0" applyFont="1" applyFill="1" applyBorder="1" applyAlignment="1">
      <alignment horizontal="left" vertical="center" wrapText="1" indent="1"/>
    </xf>
    <xf numFmtId="0" fontId="24" fillId="24" borderId="10" xfId="0" applyFont="1" applyFill="1" applyBorder="1" applyAlignment="1">
      <alignment vertical="center" wrapText="1"/>
    </xf>
    <xf numFmtId="0" fontId="0" fillId="0" borderId="10" xfId="0" applyBorder="1"/>
    <xf numFmtId="0" fontId="32" fillId="0" borderId="10" xfId="0" applyFont="1" applyBorder="1" applyAlignment="1">
      <alignment horizontal="left" vertical="top" wrapText="1"/>
    </xf>
    <xf numFmtId="0" fontId="34" fillId="0" borderId="10" xfId="0" applyFont="1" applyBorder="1" applyAlignment="1">
      <alignment horizontal="left" vertical="top" wrapText="1"/>
    </xf>
    <xf numFmtId="0" fontId="23" fillId="0" borderId="0" xfId="0" applyFont="1"/>
    <xf numFmtId="0" fontId="35" fillId="0" borderId="10" xfId="0" applyFont="1" applyBorder="1" applyAlignment="1">
      <alignment horizontal="center" wrapText="1"/>
    </xf>
    <xf numFmtId="49" fontId="25" fillId="0" borderId="10" xfId="0" applyNumberFormat="1" applyFont="1" applyFill="1" applyBorder="1" applyAlignment="1">
      <alignment horizontal="center" vertical="center" wrapText="1"/>
    </xf>
    <xf numFmtId="0" fontId="25" fillId="0" borderId="10" xfId="0" applyFont="1" applyFill="1" applyBorder="1" applyAlignment="1">
      <alignment horizontal="center" vertical="center" wrapText="1"/>
    </xf>
    <xf numFmtId="0" fontId="25" fillId="0" borderId="10" xfId="0" applyFont="1" applyFill="1" applyBorder="1" applyAlignment="1">
      <alignment horizontal="center" vertical="top" wrapText="1"/>
    </xf>
    <xf numFmtId="0" fontId="23" fillId="0" borderId="10" xfId="0" applyFont="1" applyBorder="1" applyAlignment="1">
      <alignment horizontal="center" vertical="top" wrapText="1"/>
    </xf>
    <xf numFmtId="0" fontId="35" fillId="0" borderId="10" xfId="0" applyFont="1" applyBorder="1" applyAlignment="1">
      <alignment wrapText="1"/>
    </xf>
    <xf numFmtId="49" fontId="35" fillId="0" borderId="10" xfId="0" applyNumberFormat="1" applyFont="1" applyBorder="1" applyAlignment="1">
      <alignment vertical="center" wrapText="1"/>
    </xf>
    <xf numFmtId="0" fontId="39" fillId="0" borderId="0" xfId="0" applyFont="1"/>
    <xf numFmtId="0" fontId="38" fillId="0" borderId="10" xfId="0" applyFont="1" applyBorder="1" applyAlignment="1">
      <alignment horizontal="left" vertical="top" wrapText="1"/>
    </xf>
    <xf numFmtId="0" fontId="34" fillId="0" borderId="10" xfId="39" applyFont="1" applyFill="1" applyBorder="1" applyAlignment="1">
      <alignment horizontal="left" vertical="top" wrapText="1"/>
    </xf>
    <xf numFmtId="0" fontId="34" fillId="0" borderId="11" xfId="0" applyFont="1" applyBorder="1" applyAlignment="1">
      <alignment horizontal="left" vertical="top" wrapText="1"/>
    </xf>
    <xf numFmtId="0" fontId="34" fillId="0" borderId="12" xfId="0" applyFont="1" applyBorder="1" applyAlignment="1">
      <alignment horizontal="left" vertical="top" wrapText="1"/>
    </xf>
    <xf numFmtId="49" fontId="36" fillId="0" borderId="10" xfId="39" applyNumberFormat="1" applyFont="1" applyFill="1" applyBorder="1" applyAlignment="1">
      <alignment horizontal="left" vertical="top" wrapText="1"/>
    </xf>
    <xf numFmtId="49" fontId="36" fillId="0" borderId="12" xfId="0" applyNumberFormat="1" applyFont="1" applyBorder="1" applyAlignment="1">
      <alignment horizontal="left" vertical="top"/>
    </xf>
    <xf numFmtId="49" fontId="36" fillId="0" borderId="12" xfId="0" applyNumberFormat="1" applyFont="1" applyBorder="1" applyAlignment="1">
      <alignment horizontal="center"/>
    </xf>
    <xf numFmtId="0" fontId="36" fillId="0" borderId="10" xfId="0" applyFont="1" applyBorder="1" applyAlignment="1">
      <alignment horizontal="left" vertical="top" wrapText="1"/>
    </xf>
    <xf numFmtId="0" fontId="33" fillId="0" borderId="12" xfId="0" applyFont="1" applyBorder="1" applyAlignment="1">
      <alignment horizontal="left" vertical="top" wrapText="1"/>
    </xf>
    <xf numFmtId="49" fontId="34" fillId="0" borderId="13" xfId="0" applyNumberFormat="1" applyFont="1" applyBorder="1" applyAlignment="1">
      <alignment horizontal="left" vertical="top" wrapText="1"/>
    </xf>
    <xf numFmtId="0" fontId="0" fillId="0" borderId="0" xfId="0" applyFill="1" applyAlignment="1"/>
    <xf numFmtId="0" fontId="22" fillId="0" borderId="10" xfId="0" applyFont="1" applyFill="1" applyBorder="1" applyAlignment="1">
      <alignment horizontal="center" wrapText="1"/>
    </xf>
    <xf numFmtId="0" fontId="0" fillId="0" borderId="0" xfId="0" applyFont="1"/>
    <xf numFmtId="0" fontId="21" fillId="0" borderId="0" xfId="0" applyFont="1" applyAlignment="1">
      <alignment horizontal="center" vertical="center"/>
    </xf>
    <xf numFmtId="0" fontId="22" fillId="0" borderId="14" xfId="0" applyFont="1" applyFill="1" applyBorder="1" applyAlignment="1">
      <alignment vertical="top" wrapText="1"/>
    </xf>
    <xf numFmtId="0" fontId="32" fillId="0" borderId="23" xfId="0" applyFont="1" applyBorder="1" applyAlignment="1">
      <alignment horizontal="center" vertical="center" wrapText="1"/>
    </xf>
    <xf numFmtId="0" fontId="47" fillId="0" borderId="24" xfId="0" applyFont="1" applyBorder="1" applyAlignment="1">
      <alignment horizontal="center" vertical="center" wrapText="1"/>
    </xf>
    <xf numFmtId="0" fontId="47" fillId="0" borderId="23" xfId="0" applyFont="1" applyBorder="1" applyAlignment="1">
      <alignment horizontal="center" vertical="center" wrapText="1"/>
    </xf>
    <xf numFmtId="0" fontId="47" fillId="0" borderId="25" xfId="0" applyFont="1" applyBorder="1" applyAlignment="1">
      <alignment horizontal="center" vertical="center"/>
    </xf>
    <xf numFmtId="0" fontId="47" fillId="0" borderId="26" xfId="0" applyFont="1" applyBorder="1" applyAlignment="1">
      <alignment vertical="center" wrapText="1"/>
    </xf>
    <xf numFmtId="14" fontId="47" fillId="0" borderId="26" xfId="0" applyNumberFormat="1" applyFont="1" applyBorder="1" applyAlignment="1">
      <alignment horizontal="center" vertical="center"/>
    </xf>
    <xf numFmtId="0" fontId="47" fillId="0" borderId="26" xfId="0" applyFont="1" applyBorder="1" applyAlignment="1">
      <alignment horizontal="center" vertical="center"/>
    </xf>
    <xf numFmtId="0" fontId="36" fillId="0" borderId="10" xfId="0" applyFont="1" applyFill="1" applyBorder="1" applyAlignment="1">
      <alignment horizontal="center" wrapText="1"/>
    </xf>
    <xf numFmtId="0" fontId="36" fillId="0" borderId="10" xfId="0" applyFont="1" applyBorder="1" applyAlignment="1">
      <alignment horizontal="center" wrapText="1"/>
    </xf>
    <xf numFmtId="0" fontId="36" fillId="0" borderId="10" xfId="0" applyFont="1" applyBorder="1" applyAlignment="1">
      <alignment wrapText="1"/>
    </xf>
    <xf numFmtId="49" fontId="36" fillId="0" borderId="10" xfId="0" applyNumberFormat="1" applyFont="1" applyBorder="1" applyAlignment="1">
      <alignment vertical="center" wrapText="1"/>
    </xf>
    <xf numFmtId="0" fontId="37" fillId="0" borderId="10" xfId="0" applyFont="1" applyBorder="1"/>
    <xf numFmtId="0" fontId="33" fillId="0" borderId="10" xfId="0" applyFont="1" applyBorder="1" applyAlignment="1">
      <alignment vertical="top" wrapText="1"/>
    </xf>
    <xf numFmtId="0" fontId="34" fillId="0" borderId="10" xfId="0" applyFont="1" applyBorder="1" applyAlignment="1">
      <alignment vertical="top" wrapText="1"/>
    </xf>
    <xf numFmtId="0" fontId="34" fillId="0" borderId="12" xfId="0" applyFont="1" applyBorder="1" applyAlignment="1">
      <alignment vertical="top" wrapText="1"/>
    </xf>
    <xf numFmtId="49" fontId="25" fillId="0" borderId="10" xfId="0" applyNumberFormat="1" applyFont="1" applyFill="1" applyBorder="1" applyAlignment="1">
      <alignment horizontal="center" vertical="center"/>
    </xf>
    <xf numFmtId="49" fontId="22" fillId="0" borderId="10" xfId="0" applyNumberFormat="1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3" fillId="0" borderId="10" xfId="0" applyFont="1" applyFill="1" applyBorder="1" applyAlignment="1">
      <alignment horizontal="center" vertical="center"/>
    </xf>
    <xf numFmtId="165" fontId="23" fillId="0" borderId="10" xfId="0" applyNumberFormat="1" applyFont="1" applyFill="1" applyBorder="1" applyAlignment="1">
      <alignment horizontal="center" vertical="center"/>
    </xf>
    <xf numFmtId="49" fontId="22" fillId="0" borderId="14" xfId="0" applyNumberFormat="1" applyFont="1" applyFill="1" applyBorder="1" applyAlignment="1">
      <alignment horizontal="center" vertical="top"/>
    </xf>
    <xf numFmtId="0" fontId="23" fillId="0" borderId="10" xfId="0" applyFont="1" applyBorder="1" applyAlignment="1">
      <alignment horizontal="left" vertical="top" wrapText="1"/>
    </xf>
    <xf numFmtId="0" fontId="23" fillId="0" borderId="10" xfId="0" applyFont="1" applyFill="1" applyBorder="1" applyAlignment="1">
      <alignment horizontal="center" vertical="top" wrapText="1"/>
    </xf>
    <xf numFmtId="49" fontId="33" fillId="0" borderId="10" xfId="0" applyNumberFormat="1" applyFont="1" applyBorder="1" applyAlignment="1">
      <alignment horizontal="left" vertical="top"/>
    </xf>
    <xf numFmtId="49" fontId="33" fillId="0" borderId="10" xfId="0" applyNumberFormat="1" applyFont="1" applyBorder="1" applyAlignment="1">
      <alignment horizontal="left" vertical="top" wrapText="1"/>
    </xf>
    <xf numFmtId="0" fontId="26" fillId="0" borderId="10" xfId="0" applyFont="1" applyBorder="1" applyAlignment="1">
      <alignment horizontal="left" vertical="top" wrapText="1"/>
    </xf>
    <xf numFmtId="0" fontId="23" fillId="0" borderId="10" xfId="0" applyFont="1" applyFill="1" applyBorder="1" applyAlignment="1">
      <alignment horizontal="left" vertical="top" wrapText="1"/>
    </xf>
    <xf numFmtId="0" fontId="23" fillId="0" borderId="10" xfId="0" applyFont="1" applyBorder="1" applyAlignment="1">
      <alignment vertical="top" wrapText="1"/>
    </xf>
    <xf numFmtId="0" fontId="23" fillId="0" borderId="10" xfId="0" applyFont="1" applyFill="1" applyBorder="1" applyAlignment="1">
      <alignment horizontal="center" vertical="center" wrapText="1"/>
    </xf>
    <xf numFmtId="164" fontId="32" fillId="0" borderId="10" xfId="0" applyNumberFormat="1" applyFont="1" applyBorder="1"/>
    <xf numFmtId="0" fontId="35" fillId="0" borderId="10" xfId="0" applyFont="1" applyFill="1" applyBorder="1" applyAlignment="1">
      <alignment horizontal="center" vertical="center" wrapText="1"/>
    </xf>
    <xf numFmtId="0" fontId="35" fillId="0" borderId="10" xfId="0" applyFont="1" applyFill="1" applyBorder="1" applyAlignment="1">
      <alignment horizontal="center" wrapText="1"/>
    </xf>
    <xf numFmtId="49" fontId="22" fillId="0" borderId="10" xfId="0" applyNumberFormat="1" applyFont="1" applyFill="1" applyBorder="1" applyAlignment="1">
      <alignment horizontal="center" vertical="center" wrapText="1"/>
    </xf>
    <xf numFmtId="0" fontId="22" fillId="0" borderId="10" xfId="0" applyFont="1" applyFill="1" applyBorder="1" applyAlignment="1">
      <alignment horizontal="center" vertical="center" wrapText="1"/>
    </xf>
    <xf numFmtId="49" fontId="23" fillId="0" borderId="10" xfId="0" applyNumberFormat="1" applyFont="1" applyFill="1" applyBorder="1" applyAlignment="1">
      <alignment horizontal="center" vertical="center" wrapText="1"/>
    </xf>
    <xf numFmtId="49" fontId="24" fillId="0" borderId="10" xfId="0" applyNumberFormat="1" applyFont="1" applyFill="1" applyBorder="1" applyAlignment="1">
      <alignment horizontal="center" vertical="center" wrapText="1"/>
    </xf>
    <xf numFmtId="0" fontId="23" fillId="0" borderId="10" xfId="0" applyFont="1" applyFill="1" applyBorder="1" applyAlignment="1">
      <alignment horizontal="center" vertical="center" textRotation="90" wrapText="1"/>
    </xf>
    <xf numFmtId="164" fontId="23" fillId="0" borderId="10" xfId="0" applyNumberFormat="1" applyFont="1" applyFill="1" applyBorder="1" applyAlignment="1">
      <alignment horizontal="center" vertical="center" wrapText="1"/>
    </xf>
    <xf numFmtId="164" fontId="23" fillId="0" borderId="10" xfId="0" applyNumberFormat="1" applyFont="1" applyFill="1" applyBorder="1" applyAlignment="1">
      <alignment horizontal="center" vertical="top" wrapText="1"/>
    </xf>
    <xf numFmtId="1" fontId="23" fillId="0" borderId="10" xfId="0" applyNumberFormat="1" applyFont="1" applyFill="1" applyBorder="1" applyAlignment="1">
      <alignment horizontal="center" vertical="center" wrapText="1"/>
    </xf>
    <xf numFmtId="9" fontId="23" fillId="0" borderId="10" xfId="43" applyFont="1" applyFill="1" applyBorder="1" applyAlignment="1">
      <alignment horizontal="center" vertical="center"/>
    </xf>
    <xf numFmtId="165" fontId="23" fillId="0" borderId="10" xfId="0" applyNumberFormat="1" applyFont="1" applyFill="1" applyBorder="1" applyAlignment="1">
      <alignment horizontal="center" vertical="center" wrapText="1"/>
    </xf>
    <xf numFmtId="3" fontId="23" fillId="0" borderId="10" xfId="0" applyNumberFormat="1" applyFont="1" applyFill="1" applyBorder="1" applyAlignment="1">
      <alignment horizontal="center" vertical="center"/>
    </xf>
    <xf numFmtId="3" fontId="23" fillId="0" borderId="10" xfId="0" applyNumberFormat="1" applyFont="1" applyFill="1" applyBorder="1" applyAlignment="1">
      <alignment horizontal="center" vertical="center" wrapText="1"/>
    </xf>
    <xf numFmtId="0" fontId="23" fillId="0" borderId="10" xfId="0" applyFont="1" applyFill="1" applyBorder="1" applyAlignment="1">
      <alignment vertical="top" wrapText="1"/>
    </xf>
    <xf numFmtId="49" fontId="43" fillId="0" borderId="10" xfId="0" applyNumberFormat="1" applyFont="1" applyFill="1" applyBorder="1" applyAlignment="1">
      <alignment horizontal="center" vertical="top"/>
    </xf>
    <xf numFmtId="0" fontId="43" fillId="0" borderId="10" xfId="0" applyFont="1" applyFill="1" applyBorder="1" applyAlignment="1">
      <alignment horizontal="left" vertical="top" wrapText="1"/>
    </xf>
    <xf numFmtId="0" fontId="43" fillId="0" borderId="10" xfId="0" applyFont="1" applyFill="1" applyBorder="1" applyAlignment="1">
      <alignment horizontal="center" vertical="top" wrapText="1"/>
    </xf>
    <xf numFmtId="49" fontId="23" fillId="0" borderId="10" xfId="0" applyNumberFormat="1" applyFont="1" applyFill="1" applyBorder="1" applyAlignment="1">
      <alignment horizontal="center" vertical="top"/>
    </xf>
    <xf numFmtId="0" fontId="43" fillId="0" borderId="10" xfId="0" applyFont="1" applyBorder="1" applyAlignment="1">
      <alignment horizontal="left" vertical="top" wrapText="1"/>
    </xf>
    <xf numFmtId="0" fontId="43" fillId="0" borderId="10" xfId="0" applyFont="1" applyBorder="1" applyAlignment="1">
      <alignment vertical="top" wrapText="1"/>
    </xf>
    <xf numFmtId="0" fontId="44" fillId="0" borderId="10" xfId="0" applyFont="1" applyFill="1" applyBorder="1" applyAlignment="1">
      <alignment horizontal="center" vertical="top" wrapText="1"/>
    </xf>
    <xf numFmtId="0" fontId="52" fillId="0" borderId="28" xfId="0" applyFont="1" applyBorder="1" applyAlignment="1">
      <alignment horizontal="justify" vertical="center" wrapText="1"/>
    </xf>
    <xf numFmtId="0" fontId="51" fillId="0" borderId="26" xfId="0" applyFont="1" applyBorder="1" applyAlignment="1">
      <alignment vertical="center" wrapText="1"/>
    </xf>
    <xf numFmtId="0" fontId="51" fillId="0" borderId="28" xfId="0" applyFont="1" applyBorder="1" applyAlignment="1">
      <alignment horizontal="justify" vertical="center" wrapText="1"/>
    </xf>
    <xf numFmtId="0" fontId="52" fillId="0" borderId="26" xfId="0" applyFont="1" applyBorder="1" applyAlignment="1">
      <alignment horizontal="justify" vertical="center" wrapText="1"/>
    </xf>
    <xf numFmtId="0" fontId="51" fillId="0" borderId="26" xfId="0" applyFont="1" applyBorder="1" applyAlignment="1">
      <alignment horizontal="center" vertical="center" wrapText="1"/>
    </xf>
    <xf numFmtId="0" fontId="51" fillId="0" borderId="26" xfId="0" applyFont="1" applyBorder="1" applyAlignment="1">
      <alignment horizontal="justify" vertical="center" wrapText="1"/>
    </xf>
    <xf numFmtId="0" fontId="51" fillId="0" borderId="28" xfId="0" applyFont="1" applyBorder="1" applyAlignment="1">
      <alignment horizontal="center" vertical="center" wrapText="1"/>
    </xf>
    <xf numFmtId="0" fontId="52" fillId="0" borderId="10" xfId="0" applyFont="1" applyBorder="1" applyAlignment="1">
      <alignment horizontal="justify" vertical="center" wrapText="1"/>
    </xf>
    <xf numFmtId="164" fontId="40" fillId="0" borderId="0" xfId="0" applyNumberFormat="1" applyFont="1"/>
    <xf numFmtId="0" fontId="40" fillId="0" borderId="0" xfId="0" applyFont="1"/>
    <xf numFmtId="164" fontId="37" fillId="0" borderId="10" xfId="0" applyNumberFormat="1" applyFont="1" applyBorder="1"/>
    <xf numFmtId="0" fontId="54" fillId="0" borderId="10" xfId="0" applyFont="1" applyBorder="1" applyAlignment="1">
      <alignment vertical="top" wrapText="1"/>
    </xf>
    <xf numFmtId="49" fontId="35" fillId="0" borderId="12" xfId="0" applyNumberFormat="1" applyFont="1" applyBorder="1" applyAlignment="1">
      <alignment vertical="top" wrapText="1"/>
    </xf>
    <xf numFmtId="49" fontId="35" fillId="0" borderId="12" xfId="0" applyNumberFormat="1" applyFont="1" applyBorder="1" applyAlignment="1">
      <alignment vertical="center" wrapText="1"/>
    </xf>
    <xf numFmtId="0" fontId="34" fillId="0" borderId="12" xfId="0" applyFont="1" applyBorder="1" applyAlignment="1">
      <alignment horizontal="center" vertical="center" wrapText="1"/>
    </xf>
    <xf numFmtId="0" fontId="32" fillId="26" borderId="10" xfId="0" applyFont="1" applyFill="1" applyBorder="1" applyAlignment="1">
      <alignment wrapText="1"/>
    </xf>
    <xf numFmtId="164" fontId="40" fillId="0" borderId="10" xfId="0" applyNumberFormat="1" applyFont="1" applyBorder="1"/>
    <xf numFmtId="0" fontId="25" fillId="24" borderId="10" xfId="0" applyFont="1" applyFill="1" applyBorder="1" applyAlignment="1">
      <alignment vertical="center" wrapText="1"/>
    </xf>
    <xf numFmtId="0" fontId="51" fillId="0" borderId="10" xfId="0" applyFont="1" applyBorder="1" applyAlignment="1">
      <alignment horizontal="right"/>
    </xf>
    <xf numFmtId="0" fontId="32" fillId="0" borderId="31" xfId="0" applyFont="1" applyBorder="1" applyAlignment="1">
      <alignment horizontal="center" vertical="center" wrapText="1"/>
    </xf>
    <xf numFmtId="0" fontId="35" fillId="0" borderId="28" xfId="0" applyFont="1" applyBorder="1" applyAlignment="1">
      <alignment horizontal="left" wrapText="1"/>
    </xf>
    <xf numFmtId="0" fontId="35" fillId="0" borderId="0" xfId="0" applyFont="1" applyBorder="1" applyAlignment="1">
      <alignment horizontal="left" wrapText="1"/>
    </xf>
    <xf numFmtId="0" fontId="35" fillId="0" borderId="10" xfId="0" applyFont="1" applyBorder="1" applyAlignment="1">
      <alignment horizontal="left" wrapText="1"/>
    </xf>
    <xf numFmtId="164" fontId="37" fillId="0" borderId="10" xfId="0" applyNumberFormat="1" applyFont="1" applyBorder="1" applyAlignment="1">
      <alignment vertical="center"/>
    </xf>
    <xf numFmtId="0" fontId="33" fillId="0" borderId="12" xfId="0" applyFont="1" applyBorder="1" applyAlignment="1">
      <alignment vertical="top" wrapText="1"/>
    </xf>
    <xf numFmtId="0" fontId="37" fillId="0" borderId="12" xfId="0" applyFont="1" applyBorder="1"/>
    <xf numFmtId="0" fontId="55" fillId="0" borderId="10" xfId="0" applyFont="1" applyBorder="1" applyAlignment="1">
      <alignment horizontal="center"/>
    </xf>
    <xf numFmtId="0" fontId="55" fillId="0" borderId="10" xfId="0" applyFont="1" applyBorder="1" applyAlignment="1">
      <alignment vertical="center" wrapText="1"/>
    </xf>
    <xf numFmtId="0" fontId="55" fillId="0" borderId="10" xfId="0" applyFont="1" applyBorder="1" applyAlignment="1">
      <alignment horizontal="right" vertical="center" wrapText="1"/>
    </xf>
    <xf numFmtId="0" fontId="57" fillId="0" borderId="10" xfId="0" applyFont="1" applyBorder="1" applyAlignment="1">
      <alignment horizontal="justify"/>
    </xf>
    <xf numFmtId="0" fontId="55" fillId="0" borderId="10" xfId="0" applyFont="1" applyBorder="1" applyAlignment="1">
      <alignment vertical="center" wrapText="1"/>
    </xf>
    <xf numFmtId="0" fontId="55" fillId="0" borderId="10" xfId="0" applyFont="1" applyBorder="1"/>
    <xf numFmtId="0" fontId="55" fillId="0" borderId="10" xfId="0" applyFont="1" applyBorder="1" applyAlignment="1">
      <alignment vertical="top" wrapText="1"/>
    </xf>
    <xf numFmtId="0" fontId="55" fillId="0" borderId="10" xfId="0" applyFont="1" applyBorder="1" applyAlignment="1">
      <alignment vertical="center"/>
    </xf>
    <xf numFmtId="164" fontId="23" fillId="0" borderId="0" xfId="0" applyNumberFormat="1" applyFont="1" applyFill="1" applyBorder="1" applyAlignment="1">
      <alignment horizontal="center" vertical="center" wrapText="1"/>
    </xf>
    <xf numFmtId="0" fontId="35" fillId="0" borderId="10" xfId="0" applyFont="1" applyBorder="1" applyAlignment="1">
      <alignment vertical="top" wrapText="1"/>
    </xf>
    <xf numFmtId="0" fontId="35" fillId="0" borderId="10" xfId="0" applyFont="1" applyBorder="1" applyAlignment="1">
      <alignment horizontal="left" vertical="top" wrapText="1"/>
    </xf>
    <xf numFmtId="0" fontId="39" fillId="0" borderId="10" xfId="0" applyFont="1" applyBorder="1" applyAlignment="1">
      <alignment horizontal="left" vertical="top" wrapText="1"/>
    </xf>
    <xf numFmtId="0" fontId="45" fillId="0" borderId="10" xfId="0" applyFont="1" applyBorder="1" applyAlignment="1">
      <alignment horizontal="left"/>
    </xf>
    <xf numFmtId="0" fontId="39" fillId="0" borderId="12" xfId="0" applyFont="1" applyBorder="1" applyAlignment="1">
      <alignment horizontal="left" vertical="top" wrapText="1"/>
    </xf>
    <xf numFmtId="0" fontId="45" fillId="0" borderId="10" xfId="0" applyFont="1" applyBorder="1" applyAlignment="1">
      <alignment horizontal="left" vertical="top" wrapText="1"/>
    </xf>
    <xf numFmtId="0" fontId="40" fillId="0" borderId="10" xfId="0" applyFont="1" applyBorder="1" applyAlignment="1">
      <alignment wrapText="1"/>
    </xf>
    <xf numFmtId="0" fontId="45" fillId="0" borderId="12" xfId="0" applyFont="1" applyBorder="1" applyAlignment="1">
      <alignment horizontal="left" vertical="top" wrapText="1"/>
    </xf>
    <xf numFmtId="0" fontId="0" fillId="0" borderId="12" xfId="0" applyFont="1" applyBorder="1" applyAlignment="1"/>
    <xf numFmtId="0" fontId="0" fillId="0" borderId="10" xfId="0" applyFont="1" applyBorder="1" applyAlignment="1"/>
    <xf numFmtId="2" fontId="0" fillId="0" borderId="12" xfId="0" applyNumberFormat="1" applyFont="1" applyBorder="1" applyAlignment="1"/>
    <xf numFmtId="2" fontId="0" fillId="0" borderId="10" xfId="0" applyNumberFormat="1" applyFont="1" applyBorder="1" applyAlignment="1"/>
    <xf numFmtId="164" fontId="0" fillId="0" borderId="12" xfId="0" applyNumberFormat="1" applyFont="1" applyBorder="1" applyAlignment="1"/>
    <xf numFmtId="164" fontId="0" fillId="0" borderId="10" xfId="0" applyNumberFormat="1" applyFont="1" applyBorder="1" applyAlignment="1"/>
    <xf numFmtId="0" fontId="53" fillId="0" borderId="10" xfId="0" applyFont="1" applyBorder="1" applyAlignment="1">
      <alignment vertical="center" wrapText="1"/>
    </xf>
    <xf numFmtId="0" fontId="58" fillId="0" borderId="10" xfId="0" applyFont="1" applyBorder="1"/>
    <xf numFmtId="0" fontId="51" fillId="0" borderId="29" xfId="0" applyFont="1" applyBorder="1" applyAlignment="1">
      <alignment horizontal="center" vertical="center" wrapText="1"/>
    </xf>
    <xf numFmtId="0" fontId="51" fillId="0" borderId="25" xfId="0" applyFont="1" applyBorder="1" applyAlignment="1">
      <alignment horizontal="center" vertical="center" wrapText="1"/>
    </xf>
    <xf numFmtId="0" fontId="51" fillId="0" borderId="29" xfId="0" applyFont="1" applyBorder="1" applyAlignment="1">
      <alignment vertical="center" wrapText="1"/>
    </xf>
    <xf numFmtId="0" fontId="52" fillId="0" borderId="29" xfId="0" applyFont="1" applyBorder="1" applyAlignment="1">
      <alignment horizontal="justify" vertical="center" wrapText="1"/>
    </xf>
    <xf numFmtId="0" fontId="51" fillId="0" borderId="27" xfId="0" applyFont="1" applyBorder="1" applyAlignment="1">
      <alignment horizontal="center" vertical="center" wrapText="1"/>
    </xf>
    <xf numFmtId="0" fontId="51" fillId="0" borderId="29" xfId="0" applyFont="1" applyBorder="1" applyAlignment="1">
      <alignment horizontal="justify" vertical="center" wrapText="1"/>
    </xf>
    <xf numFmtId="0" fontId="51" fillId="0" borderId="28" xfId="0" applyFont="1" applyBorder="1" applyAlignment="1">
      <alignment vertical="center" wrapText="1"/>
    </xf>
    <xf numFmtId="0" fontId="34" fillId="0" borderId="10" xfId="0" applyFont="1" applyBorder="1" applyAlignment="1">
      <alignment horizontal="left" vertical="top" wrapText="1"/>
    </xf>
    <xf numFmtId="0" fontId="34" fillId="0" borderId="12" xfId="0" applyFont="1" applyBorder="1" applyAlignment="1">
      <alignment horizontal="left" vertical="top" wrapText="1"/>
    </xf>
    <xf numFmtId="0" fontId="34" fillId="0" borderId="14" xfId="0" applyFont="1" applyBorder="1" applyAlignment="1">
      <alignment horizontal="left" vertical="top" wrapText="1"/>
    </xf>
    <xf numFmtId="0" fontId="34" fillId="0" borderId="15" xfId="0" applyFont="1" applyBorder="1" applyAlignment="1">
      <alignment horizontal="left" vertical="top" wrapText="1"/>
    </xf>
    <xf numFmtId="0" fontId="34" fillId="0" borderId="10" xfId="39" applyFont="1" applyFill="1" applyBorder="1" applyAlignment="1">
      <alignment horizontal="center" vertical="center" wrapText="1"/>
    </xf>
    <xf numFmtId="0" fontId="51" fillId="0" borderId="10" xfId="0" applyFont="1" applyBorder="1" applyAlignment="1">
      <alignment horizontal="center" vertical="center" wrapText="1"/>
    </xf>
    <xf numFmtId="0" fontId="51" fillId="0" borderId="10" xfId="0" applyFont="1" applyBorder="1" applyAlignment="1">
      <alignment vertical="center" wrapText="1"/>
    </xf>
    <xf numFmtId="0" fontId="37" fillId="0" borderId="10" xfId="0" applyFont="1" applyBorder="1" applyAlignment="1">
      <alignment vertical="top"/>
    </xf>
    <xf numFmtId="0" fontId="23" fillId="0" borderId="10" xfId="0" applyFont="1" applyBorder="1"/>
    <xf numFmtId="0" fontId="23" fillId="0" borderId="10" xfId="0" applyFont="1" applyBorder="1" applyAlignment="1">
      <alignment vertical="top"/>
    </xf>
    <xf numFmtId="0" fontId="59" fillId="0" borderId="28" xfId="29" applyFont="1" applyBorder="1" applyAlignment="1">
      <alignment horizontal="justify" vertical="center" wrapText="1"/>
    </xf>
    <xf numFmtId="0" fontId="23" fillId="0" borderId="0" xfId="0" applyFont="1" applyBorder="1"/>
    <xf numFmtId="0" fontId="43" fillId="0" borderId="10" xfId="0" applyFont="1" applyBorder="1" applyAlignment="1">
      <alignment vertical="top"/>
    </xf>
    <xf numFmtId="0" fontId="34" fillId="0" borderId="0" xfId="0" applyFont="1"/>
    <xf numFmtId="0" fontId="34" fillId="25" borderId="10" xfId="0" applyFont="1" applyFill="1" applyBorder="1" applyAlignment="1">
      <alignment horizontal="center" vertical="center" wrapText="1"/>
    </xf>
    <xf numFmtId="164" fontId="34" fillId="25" borderId="10" xfId="0" applyNumberFormat="1" applyFont="1" applyFill="1" applyBorder="1" applyAlignment="1">
      <alignment horizontal="right" vertical="top" wrapText="1"/>
    </xf>
    <xf numFmtId="164" fontId="34" fillId="25" borderId="12" xfId="0" applyNumberFormat="1" applyFont="1" applyFill="1" applyBorder="1" applyAlignment="1">
      <alignment horizontal="right" vertical="top" wrapText="1"/>
    </xf>
    <xf numFmtId="164" fontId="34" fillId="25" borderId="10" xfId="0" applyNumberFormat="1" applyFont="1" applyFill="1" applyBorder="1" applyAlignment="1">
      <alignment horizontal="center" vertical="top" wrapText="1"/>
    </xf>
    <xf numFmtId="0" fontId="34" fillId="25" borderId="10" xfId="0" applyFont="1" applyFill="1" applyBorder="1" applyAlignment="1">
      <alignment vertical="top" wrapText="1"/>
    </xf>
    <xf numFmtId="0" fontId="34" fillId="25" borderId="10" xfId="0" applyFont="1" applyFill="1" applyBorder="1" applyAlignment="1">
      <alignment horizontal="left" vertical="top" wrapText="1"/>
    </xf>
    <xf numFmtId="0" fontId="34" fillId="25" borderId="0" xfId="0" applyFont="1" applyFill="1"/>
    <xf numFmtId="0" fontId="34" fillId="25" borderId="10" xfId="0" applyFont="1" applyFill="1" applyBorder="1" applyAlignment="1">
      <alignment horizontal="center" vertical="top" wrapText="1"/>
    </xf>
    <xf numFmtId="49" fontId="34" fillId="25" borderId="10" xfId="0" applyNumberFormat="1" applyFont="1" applyFill="1" applyBorder="1" applyAlignment="1">
      <alignment horizontal="center" vertical="top" wrapText="1"/>
    </xf>
    <xf numFmtId="164" fontId="0" fillId="0" borderId="0" xfId="0" applyNumberFormat="1"/>
    <xf numFmtId="0" fontId="0" fillId="25" borderId="0" xfId="0" applyFill="1"/>
    <xf numFmtId="49" fontId="23" fillId="25" borderId="10" xfId="0" applyNumberFormat="1" applyFont="1" applyFill="1" applyBorder="1" applyAlignment="1">
      <alignment horizontal="center" vertical="center" wrapText="1"/>
    </xf>
    <xf numFmtId="1" fontId="23" fillId="25" borderId="10" xfId="0" applyNumberFormat="1" applyFont="1" applyFill="1" applyBorder="1" applyAlignment="1">
      <alignment horizontal="center" vertical="center" wrapText="1"/>
    </xf>
    <xf numFmtId="0" fontId="38" fillId="25" borderId="10" xfId="0" applyFont="1" applyFill="1" applyBorder="1" applyAlignment="1">
      <alignment vertical="top" wrapText="1"/>
    </xf>
    <xf numFmtId="0" fontId="23" fillId="25" borderId="10" xfId="0" applyFont="1" applyFill="1" applyBorder="1" applyAlignment="1">
      <alignment horizontal="center" vertical="center"/>
    </xf>
    <xf numFmtId="164" fontId="23" fillId="25" borderId="10" xfId="0" applyNumberFormat="1" applyFont="1" applyFill="1" applyBorder="1" applyAlignment="1">
      <alignment horizontal="center" vertical="center"/>
    </xf>
    <xf numFmtId="2" fontId="23" fillId="25" borderId="10" xfId="0" applyNumberFormat="1" applyFont="1" applyFill="1" applyBorder="1" applyAlignment="1">
      <alignment horizontal="center" vertical="center"/>
    </xf>
    <xf numFmtId="165" fontId="23" fillId="25" borderId="10" xfId="0" applyNumberFormat="1" applyFont="1" applyFill="1" applyBorder="1" applyAlignment="1">
      <alignment horizontal="center" vertical="center"/>
    </xf>
    <xf numFmtId="164" fontId="23" fillId="25" borderId="10" xfId="43" applyNumberFormat="1" applyFont="1" applyFill="1" applyBorder="1" applyAlignment="1">
      <alignment horizontal="center" vertical="center"/>
    </xf>
    <xf numFmtId="165" fontId="48" fillId="25" borderId="10" xfId="0" applyNumberFormat="1" applyFont="1" applyFill="1" applyBorder="1" applyAlignment="1">
      <alignment vertical="top" wrapText="1"/>
    </xf>
    <xf numFmtId="164" fontId="23" fillId="25" borderId="0" xfId="43" applyNumberFormat="1" applyFont="1" applyFill="1" applyBorder="1" applyAlignment="1">
      <alignment horizontal="center" vertical="center"/>
    </xf>
    <xf numFmtId="3" fontId="32" fillId="25" borderId="10" xfId="0" applyNumberFormat="1" applyFont="1" applyFill="1" applyBorder="1" applyAlignment="1">
      <alignment vertical="top" wrapText="1"/>
    </xf>
    <xf numFmtId="3" fontId="48" fillId="25" borderId="10" xfId="0" applyNumberFormat="1" applyFont="1" applyFill="1" applyBorder="1" applyAlignment="1">
      <alignment vertical="top" wrapText="1"/>
    </xf>
    <xf numFmtId="49" fontId="36" fillId="0" borderId="13" xfId="0" applyNumberFormat="1" applyFont="1" applyBorder="1" applyAlignment="1">
      <alignment vertical="top" wrapText="1"/>
    </xf>
    <xf numFmtId="49" fontId="36" fillId="0" borderId="13" xfId="0" applyNumberFormat="1" applyFont="1" applyBorder="1" applyAlignment="1">
      <alignment vertical="center" wrapText="1"/>
    </xf>
    <xf numFmtId="0" fontId="34" fillId="0" borderId="10" xfId="0" applyFont="1" applyBorder="1" applyAlignment="1">
      <alignment horizontal="left" vertical="top" wrapText="1"/>
    </xf>
    <xf numFmtId="0" fontId="34" fillId="0" borderId="12" xfId="0" applyFont="1" applyBorder="1" applyAlignment="1">
      <alignment horizontal="left" vertical="top" wrapText="1"/>
    </xf>
    <xf numFmtId="0" fontId="34" fillId="0" borderId="10" xfId="0" applyFont="1" applyBorder="1" applyAlignment="1">
      <alignment horizontal="left" vertical="top" wrapText="1"/>
    </xf>
    <xf numFmtId="0" fontId="34" fillId="0" borderId="15" xfId="0" applyFont="1" applyBorder="1" applyAlignment="1">
      <alignment horizontal="left" vertical="top" wrapText="1"/>
    </xf>
    <xf numFmtId="0" fontId="34" fillId="0" borderId="10" xfId="0" applyFont="1" applyFill="1" applyBorder="1" applyAlignment="1">
      <alignment horizontal="left" vertical="top" wrapText="1"/>
    </xf>
    <xf numFmtId="0" fontId="51" fillId="0" borderId="14" xfId="0" applyFont="1" applyBorder="1" applyAlignment="1">
      <alignment horizontal="left" vertical="center" wrapText="1"/>
    </xf>
    <xf numFmtId="166" fontId="23" fillId="0" borderId="10" xfId="30" applyNumberFormat="1" applyFont="1" applyFill="1" applyBorder="1" applyAlignment="1">
      <alignment horizontal="center" vertical="center"/>
    </xf>
    <xf numFmtId="167" fontId="23" fillId="0" borderId="10" xfId="46" applyNumberFormat="1" applyFont="1" applyFill="1" applyBorder="1" applyAlignment="1">
      <alignment horizontal="center" vertical="center"/>
    </xf>
    <xf numFmtId="0" fontId="51" fillId="0" borderId="10" xfId="0" applyFont="1" applyBorder="1" applyAlignment="1">
      <alignment horizontal="left" vertical="top" wrapText="1"/>
    </xf>
    <xf numFmtId="0" fontId="36" fillId="28" borderId="10" xfId="0" applyFont="1" applyFill="1" applyBorder="1" applyAlignment="1">
      <alignment horizontal="left" vertical="top" wrapText="1"/>
    </xf>
    <xf numFmtId="0" fontId="34" fillId="28" borderId="10" xfId="0" applyFont="1" applyFill="1" applyBorder="1" applyAlignment="1">
      <alignment horizontal="left" vertical="top" wrapText="1"/>
    </xf>
    <xf numFmtId="0" fontId="23" fillId="25" borderId="0" xfId="0" applyFont="1" applyFill="1"/>
    <xf numFmtId="0" fontId="23" fillId="25" borderId="0" xfId="0" applyFont="1" applyFill="1" applyBorder="1"/>
    <xf numFmtId="0" fontId="34" fillId="0" borderId="15" xfId="0" applyFont="1" applyBorder="1" applyAlignment="1">
      <alignment vertical="top" wrapText="1"/>
    </xf>
    <xf numFmtId="0" fontId="34" fillId="25" borderId="15" xfId="0" applyFont="1" applyFill="1" applyBorder="1" applyAlignment="1">
      <alignment vertical="top" wrapText="1"/>
    </xf>
    <xf numFmtId="0" fontId="23" fillId="25" borderId="10" xfId="0" applyFont="1" applyFill="1" applyBorder="1"/>
    <xf numFmtId="0" fontId="23" fillId="0" borderId="15" xfId="0" applyFont="1" applyBorder="1"/>
    <xf numFmtId="0" fontId="23" fillId="0" borderId="15" xfId="0" applyFont="1" applyBorder="1" applyAlignment="1">
      <alignment vertical="top"/>
    </xf>
    <xf numFmtId="0" fontId="34" fillId="0" borderId="15" xfId="0" applyFont="1" applyBorder="1" applyAlignment="1">
      <alignment vertical="top"/>
    </xf>
    <xf numFmtId="0" fontId="34" fillId="0" borderId="15" xfId="0" applyFont="1" applyBorder="1" applyAlignment="1">
      <alignment wrapText="1"/>
    </xf>
    <xf numFmtId="0" fontId="34" fillId="0" borderId="15" xfId="0" applyFont="1" applyBorder="1" applyAlignment="1">
      <alignment vertical="center" wrapText="1"/>
    </xf>
    <xf numFmtId="0" fontId="34" fillId="0" borderId="15" xfId="0" applyFont="1" applyBorder="1"/>
    <xf numFmtId="0" fontId="51" fillId="0" borderId="36" xfId="0" applyFont="1" applyBorder="1" applyAlignment="1">
      <alignment vertical="center" wrapText="1"/>
    </xf>
    <xf numFmtId="0" fontId="51" fillId="0" borderId="34" xfId="0" applyFont="1" applyBorder="1" applyAlignment="1">
      <alignment vertical="center" wrapText="1"/>
    </xf>
    <xf numFmtId="0" fontId="51" fillId="0" borderId="0" xfId="0" applyFont="1" applyBorder="1" applyAlignment="1">
      <alignment vertical="center" wrapText="1"/>
    </xf>
    <xf numFmtId="0" fontId="51" fillId="0" borderId="15" xfId="0" applyFont="1" applyBorder="1" applyAlignment="1">
      <alignment vertical="center" wrapText="1"/>
    </xf>
    <xf numFmtId="0" fontId="23" fillId="0" borderId="15" xfId="0" applyFont="1" applyBorder="1" applyAlignment="1">
      <alignment vertical="top" wrapText="1"/>
    </xf>
    <xf numFmtId="0" fontId="49" fillId="0" borderId="15" xfId="0" applyFont="1" applyFill="1" applyBorder="1" applyAlignment="1">
      <alignment horizontal="left" vertical="top" wrapText="1"/>
    </xf>
    <xf numFmtId="0" fontId="23" fillId="0" borderId="15" xfId="0" applyFont="1" applyFill="1" applyBorder="1" applyAlignment="1">
      <alignment horizontal="left" vertical="top" wrapText="1"/>
    </xf>
    <xf numFmtId="0" fontId="23" fillId="0" borderId="15" xfId="0" applyFont="1" applyBorder="1" applyAlignment="1">
      <alignment horizontal="left" vertical="top" wrapText="1"/>
    </xf>
    <xf numFmtId="0" fontId="23" fillId="0" borderId="15" xfId="0" applyFont="1" applyBorder="1" applyAlignment="1">
      <alignment horizontal="justify" vertical="top"/>
    </xf>
    <xf numFmtId="0" fontId="44" fillId="0" borderId="15" xfId="0" applyFont="1" applyBorder="1" applyAlignment="1">
      <alignment horizontal="left" vertical="top" wrapText="1"/>
    </xf>
    <xf numFmtId="2" fontId="23" fillId="0" borderId="10" xfId="0" applyNumberFormat="1" applyFont="1" applyBorder="1"/>
    <xf numFmtId="164" fontId="23" fillId="0" borderId="10" xfId="0" applyNumberFormat="1" applyFont="1" applyBorder="1"/>
    <xf numFmtId="164" fontId="22" fillId="0" borderId="10" xfId="0" applyNumberFormat="1" applyFont="1" applyBorder="1"/>
    <xf numFmtId="0" fontId="22" fillId="0" borderId="10" xfId="0" applyFont="1" applyBorder="1"/>
    <xf numFmtId="49" fontId="23" fillId="0" borderId="10" xfId="0" applyNumberFormat="1" applyFont="1" applyFill="1" applyBorder="1" applyAlignment="1">
      <alignment horizontal="center" vertical="top" wrapText="1"/>
    </xf>
    <xf numFmtId="0" fontId="22" fillId="0" borderId="10" xfId="0" applyFont="1" applyBorder="1" applyAlignment="1">
      <alignment horizontal="center" wrapText="1"/>
    </xf>
    <xf numFmtId="49" fontId="34" fillId="25" borderId="10" xfId="0" applyNumberFormat="1" applyFont="1" applyFill="1" applyBorder="1" applyAlignment="1">
      <alignment horizontal="center" vertical="top"/>
    </xf>
    <xf numFmtId="0" fontId="35" fillId="0" borderId="14" xfId="0" applyFont="1" applyFill="1" applyBorder="1" applyAlignment="1">
      <alignment horizontal="center" vertical="center" wrapText="1"/>
    </xf>
    <xf numFmtId="0" fontId="34" fillId="25" borderId="10" xfId="0" applyFont="1" applyFill="1" applyBorder="1" applyAlignment="1">
      <alignment horizontal="center" vertical="center" wrapText="1"/>
    </xf>
    <xf numFmtId="0" fontId="34" fillId="25" borderId="15" xfId="0" applyFont="1" applyFill="1" applyBorder="1" applyAlignment="1">
      <alignment vertical="center" wrapText="1"/>
    </xf>
    <xf numFmtId="0" fontId="34" fillId="25" borderId="17" xfId="0" applyFont="1" applyFill="1" applyBorder="1" applyAlignment="1">
      <alignment vertical="center" wrapText="1"/>
    </xf>
    <xf numFmtId="49" fontId="34" fillId="25" borderId="10" xfId="0" applyNumberFormat="1" applyFont="1" applyFill="1" applyBorder="1" applyAlignment="1">
      <alignment horizontal="left" vertical="top" wrapText="1"/>
    </xf>
    <xf numFmtId="49" fontId="34" fillId="25" borderId="12" xfId="0" applyNumberFormat="1" applyFont="1" applyFill="1" applyBorder="1" applyAlignment="1">
      <alignment horizontal="left" vertical="top" wrapText="1"/>
    </xf>
    <xf numFmtId="0" fontId="55" fillId="25" borderId="10" xfId="0" applyFont="1" applyFill="1" applyBorder="1" applyAlignment="1">
      <alignment vertical="center" wrapText="1"/>
    </xf>
    <xf numFmtId="0" fontId="55" fillId="25" borderId="10" xfId="0" applyFont="1" applyFill="1" applyBorder="1" applyAlignment="1">
      <alignment horizontal="center" vertical="center"/>
    </xf>
    <xf numFmtId="0" fontId="55" fillId="25" borderId="17" xfId="0" applyFont="1" applyFill="1" applyBorder="1" applyAlignment="1">
      <alignment vertical="center"/>
    </xf>
    <xf numFmtId="49" fontId="55" fillId="25" borderId="10" xfId="0" applyNumberFormat="1" applyFont="1" applyFill="1" applyBorder="1" applyAlignment="1">
      <alignment horizontal="center" vertical="center"/>
    </xf>
    <xf numFmtId="165" fontId="34" fillId="25" borderId="10" xfId="0" applyNumberFormat="1" applyFont="1" applyFill="1" applyBorder="1" applyAlignment="1">
      <alignment horizontal="center" vertical="top" wrapText="1"/>
    </xf>
    <xf numFmtId="0" fontId="34" fillId="25" borderId="0" xfId="0" applyFont="1" applyFill="1" applyAlignment="1">
      <alignment horizontal="center"/>
    </xf>
    <xf numFmtId="49" fontId="34" fillId="25" borderId="12" xfId="0" applyNumberFormat="1" applyFont="1" applyFill="1" applyBorder="1" applyAlignment="1">
      <alignment horizontal="center" vertical="top" wrapText="1"/>
    </xf>
    <xf numFmtId="0" fontId="55" fillId="25" borderId="10" xfId="0" applyFont="1" applyFill="1" applyBorder="1" applyAlignment="1">
      <alignment horizontal="center" vertical="center"/>
    </xf>
    <xf numFmtId="49" fontId="55" fillId="25" borderId="10" xfId="0" applyNumberFormat="1" applyFont="1" applyFill="1" applyBorder="1" applyAlignment="1">
      <alignment horizontal="center" vertical="center" wrapText="1"/>
    </xf>
    <xf numFmtId="165" fontId="34" fillId="25" borderId="10" xfId="0" applyNumberFormat="1" applyFont="1" applyFill="1" applyBorder="1" applyAlignment="1">
      <alignment horizontal="center" vertical="center" wrapText="1"/>
    </xf>
    <xf numFmtId="165" fontId="34" fillId="29" borderId="10" xfId="0" applyNumberFormat="1" applyFont="1" applyFill="1" applyBorder="1" applyAlignment="1">
      <alignment horizontal="right" vertical="top" wrapText="1"/>
    </xf>
    <xf numFmtId="165" fontId="34" fillId="30" borderId="10" xfId="0" applyNumberFormat="1" applyFont="1" applyFill="1" applyBorder="1" applyAlignment="1">
      <alignment horizontal="right" vertical="top" wrapText="1"/>
    </xf>
    <xf numFmtId="165" fontId="34" fillId="25" borderId="0" xfId="0" applyNumberFormat="1" applyFont="1" applyFill="1"/>
    <xf numFmtId="49" fontId="34" fillId="25" borderId="10" xfId="0" applyNumberFormat="1" applyFont="1" applyFill="1" applyBorder="1" applyAlignment="1">
      <alignment horizontal="center" vertical="center" wrapText="1"/>
    </xf>
    <xf numFmtId="165" fontId="55" fillId="30" borderId="10" xfId="0" applyNumberFormat="1" applyFont="1" applyFill="1" applyBorder="1" applyAlignment="1">
      <alignment horizontal="center" vertical="center"/>
    </xf>
    <xf numFmtId="49" fontId="34" fillId="25" borderId="12" xfId="0" applyNumberFormat="1" applyFont="1" applyFill="1" applyBorder="1" applyAlignment="1">
      <alignment vertical="center"/>
    </xf>
    <xf numFmtId="165" fontId="34" fillId="25" borderId="15" xfId="0" applyNumberFormat="1" applyFont="1" applyFill="1" applyBorder="1" applyAlignment="1">
      <alignment horizontal="center" vertical="center" wrapText="1"/>
    </xf>
    <xf numFmtId="165" fontId="34" fillId="25" borderId="10" xfId="0" applyNumberFormat="1" applyFont="1" applyFill="1" applyBorder="1" applyAlignment="1">
      <alignment horizontal="center" vertical="center"/>
    </xf>
    <xf numFmtId="165" fontId="34" fillId="29" borderId="10" xfId="0" applyNumberFormat="1" applyFont="1" applyFill="1" applyBorder="1" applyAlignment="1">
      <alignment horizontal="center" vertical="top" wrapText="1"/>
    </xf>
    <xf numFmtId="165" fontId="34" fillId="25" borderId="0" xfId="0" applyNumberFormat="1" applyFont="1" applyFill="1" applyAlignment="1">
      <alignment horizontal="center"/>
    </xf>
    <xf numFmtId="0" fontId="34" fillId="25" borderId="10" xfId="0" applyFont="1" applyFill="1" applyBorder="1"/>
    <xf numFmtId="49" fontId="34" fillId="25" borderId="10" xfId="0" applyNumberFormat="1" applyFont="1" applyFill="1" applyBorder="1" applyAlignment="1">
      <alignment horizontal="center" vertical="center"/>
    </xf>
    <xf numFmtId="0" fontId="34" fillId="0" borderId="0" xfId="0" applyFont="1" applyAlignment="1">
      <alignment vertical="center"/>
    </xf>
    <xf numFmtId="0" fontId="34" fillId="25" borderId="10" xfId="0" applyFont="1" applyFill="1" applyBorder="1" applyAlignment="1">
      <alignment vertical="center"/>
    </xf>
    <xf numFmtId="0" fontId="34" fillId="25" borderId="0" xfId="0" applyFont="1" applyFill="1" applyAlignment="1">
      <alignment horizontal="center" vertical="center"/>
    </xf>
    <xf numFmtId="165" fontId="34" fillId="30" borderId="10" xfId="0" applyNumberFormat="1" applyFont="1" applyFill="1" applyBorder="1" applyAlignment="1">
      <alignment horizontal="center" vertical="center"/>
    </xf>
    <xf numFmtId="165" fontId="34" fillId="30" borderId="10" xfId="0" applyNumberFormat="1" applyFont="1" applyFill="1" applyBorder="1" applyAlignment="1">
      <alignment horizontal="center"/>
    </xf>
    <xf numFmtId="165" fontId="34" fillId="30" borderId="12" xfId="0" applyNumberFormat="1" applyFont="1" applyFill="1" applyBorder="1" applyAlignment="1">
      <alignment horizontal="center" vertical="center" wrapText="1"/>
    </xf>
    <xf numFmtId="165" fontId="34" fillId="29" borderId="10" xfId="0" applyNumberFormat="1" applyFont="1" applyFill="1" applyBorder="1" applyAlignment="1">
      <alignment horizontal="center" vertical="center" wrapText="1"/>
    </xf>
    <xf numFmtId="0" fontId="55" fillId="25" borderId="17" xfId="0" applyFont="1" applyFill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6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164" fontId="35" fillId="0" borderId="10" xfId="0" applyNumberFormat="1" applyFont="1" applyFill="1" applyBorder="1" applyAlignment="1">
      <alignment horizontal="center" vertical="center" wrapText="1"/>
    </xf>
    <xf numFmtId="2" fontId="35" fillId="24" borderId="10" xfId="0" applyNumberFormat="1" applyFont="1" applyFill="1" applyBorder="1" applyAlignment="1">
      <alignment horizontal="center" vertical="center" wrapText="1"/>
    </xf>
    <xf numFmtId="164" fontId="32" fillId="24" borderId="10" xfId="0" applyNumberFormat="1" applyFont="1" applyFill="1" applyBorder="1" applyAlignment="1">
      <alignment horizontal="right" wrapText="1"/>
    </xf>
    <xf numFmtId="164" fontId="32" fillId="24" borderId="10" xfId="0" applyNumberFormat="1" applyFont="1" applyFill="1" applyBorder="1" applyAlignment="1">
      <alignment horizontal="right"/>
    </xf>
    <xf numFmtId="164" fontId="32" fillId="24" borderId="10" xfId="0" applyNumberFormat="1" applyFont="1" applyFill="1" applyBorder="1" applyAlignment="1">
      <alignment horizontal="right" vertical="center" wrapText="1"/>
    </xf>
    <xf numFmtId="165" fontId="32" fillId="24" borderId="10" xfId="0" applyNumberFormat="1" applyFont="1" applyFill="1" applyBorder="1" applyAlignment="1">
      <alignment horizontal="right" vertical="center" wrapText="1"/>
    </xf>
    <xf numFmtId="0" fontId="32" fillId="0" borderId="0" xfId="0" applyFont="1"/>
    <xf numFmtId="165" fontId="32" fillId="24" borderId="10" xfId="0" applyNumberFormat="1" applyFont="1" applyFill="1" applyBorder="1" applyAlignment="1">
      <alignment horizontal="right" wrapText="1"/>
    </xf>
    <xf numFmtId="165" fontId="32" fillId="24" borderId="10" xfId="0" applyNumberFormat="1" applyFont="1" applyFill="1" applyBorder="1" applyAlignment="1">
      <alignment horizontal="right"/>
    </xf>
    <xf numFmtId="165" fontId="51" fillId="0" borderId="10" xfId="0" applyNumberFormat="1" applyFont="1" applyBorder="1" applyAlignment="1">
      <alignment horizontal="right"/>
    </xf>
    <xf numFmtId="165" fontId="32" fillId="0" borderId="10" xfId="0" applyNumberFormat="1" applyFont="1" applyBorder="1"/>
    <xf numFmtId="165" fontId="32" fillId="0" borderId="0" xfId="0" applyNumberFormat="1" applyFont="1"/>
    <xf numFmtId="0" fontId="35" fillId="29" borderId="10" xfId="0" applyFont="1" applyFill="1" applyBorder="1" applyAlignment="1">
      <alignment wrapText="1"/>
    </xf>
    <xf numFmtId="0" fontId="50" fillId="29" borderId="10" xfId="0" applyFont="1" applyFill="1" applyBorder="1" applyAlignment="1">
      <alignment horizontal="right"/>
    </xf>
    <xf numFmtId="164" fontId="32" fillId="29" borderId="10" xfId="0" applyNumberFormat="1" applyFont="1" applyFill="1" applyBorder="1" applyAlignment="1">
      <alignment horizontal="right"/>
    </xf>
    <xf numFmtId="0" fontId="25" fillId="29" borderId="12" xfId="0" applyFont="1" applyFill="1" applyBorder="1" applyAlignment="1">
      <alignment horizontal="left" vertical="center" wrapText="1"/>
    </xf>
    <xf numFmtId="164" fontId="35" fillId="29" borderId="16" xfId="0" applyNumberFormat="1" applyFont="1" applyFill="1" applyBorder="1" applyAlignment="1">
      <alignment horizontal="right" wrapText="1"/>
    </xf>
    <xf numFmtId="165" fontId="35" fillId="29" borderId="16" xfId="0" applyNumberFormat="1" applyFont="1" applyFill="1" applyBorder="1" applyAlignment="1">
      <alignment horizontal="right" wrapText="1"/>
    </xf>
    <xf numFmtId="0" fontId="25" fillId="29" borderId="10" xfId="0" applyFont="1" applyFill="1" applyBorder="1" applyAlignment="1">
      <alignment horizontal="left" vertical="center" wrapText="1"/>
    </xf>
    <xf numFmtId="164" fontId="35" fillId="29" borderId="10" xfId="0" applyNumberFormat="1" applyFont="1" applyFill="1" applyBorder="1"/>
    <xf numFmtId="164" fontId="35" fillId="25" borderId="10" xfId="0" applyNumberFormat="1" applyFont="1" applyFill="1" applyBorder="1"/>
    <xf numFmtId="165" fontId="35" fillId="25" borderId="10" xfId="0" applyNumberFormat="1" applyFont="1" applyFill="1" applyBorder="1"/>
    <xf numFmtId="164" fontId="32" fillId="25" borderId="10" xfId="0" applyNumberFormat="1" applyFont="1" applyFill="1" applyBorder="1"/>
    <xf numFmtId="165" fontId="32" fillId="25" borderId="10" xfId="0" applyNumberFormat="1" applyFont="1" applyFill="1" applyBorder="1"/>
    <xf numFmtId="0" fontId="32" fillId="0" borderId="10" xfId="0" applyFont="1" applyFill="1" applyBorder="1" applyAlignment="1">
      <alignment horizontal="center" vertical="center" wrapText="1"/>
    </xf>
    <xf numFmtId="165" fontId="32" fillId="24" borderId="10" xfId="0" applyNumberFormat="1" applyFont="1" applyFill="1" applyBorder="1" applyAlignment="1">
      <alignment horizontal="center" vertical="center" wrapText="1"/>
    </xf>
    <xf numFmtId="2" fontId="32" fillId="24" borderId="10" xfId="0" applyNumberFormat="1" applyFont="1" applyFill="1" applyBorder="1" applyAlignment="1">
      <alignment horizontal="center" vertical="center" wrapText="1"/>
    </xf>
    <xf numFmtId="164" fontId="32" fillId="0" borderId="10" xfId="0" applyNumberFormat="1" applyFont="1" applyFill="1" applyBorder="1" applyAlignment="1">
      <alignment horizontal="center" vertical="center" wrapText="1"/>
    </xf>
    <xf numFmtId="164" fontId="35" fillId="29" borderId="10" xfId="0" applyNumberFormat="1" applyFont="1" applyFill="1" applyBorder="1" applyAlignment="1">
      <alignment horizontal="center" vertical="center" wrapText="1"/>
    </xf>
    <xf numFmtId="2" fontId="35" fillId="29" borderId="10" xfId="0" applyNumberFormat="1" applyFont="1" applyFill="1" applyBorder="1" applyAlignment="1">
      <alignment horizontal="center" vertical="center" wrapText="1"/>
    </xf>
    <xf numFmtId="0" fontId="22" fillId="0" borderId="10" xfId="0" applyFont="1" applyFill="1" applyBorder="1" applyAlignment="1">
      <alignment horizontal="center" vertical="top" wrapText="1"/>
    </xf>
    <xf numFmtId="0" fontId="34" fillId="0" borderId="12" xfId="0" applyFont="1" applyBorder="1" applyAlignment="1">
      <alignment horizontal="left" vertical="top" wrapText="1"/>
    </xf>
    <xf numFmtId="0" fontId="34" fillId="0" borderId="14" xfId="0" applyFont="1" applyBorder="1" applyAlignment="1">
      <alignment horizontal="left" vertical="top" wrapText="1"/>
    </xf>
    <xf numFmtId="0" fontId="34" fillId="0" borderId="10" xfId="0" applyFont="1" applyBorder="1" applyAlignment="1">
      <alignment horizontal="left" vertical="top" wrapText="1"/>
    </xf>
    <xf numFmtId="0" fontId="34" fillId="0" borderId="13" xfId="0" applyFont="1" applyBorder="1" applyAlignment="1">
      <alignment horizontal="left" vertical="top" wrapText="1"/>
    </xf>
    <xf numFmtId="0" fontId="23" fillId="0" borderId="14" xfId="0" applyFont="1" applyBorder="1"/>
    <xf numFmtId="49" fontId="22" fillId="0" borderId="10" xfId="0" applyNumberFormat="1" applyFont="1" applyFill="1" applyBorder="1" applyAlignment="1">
      <alignment horizontal="center" vertical="top"/>
    </xf>
    <xf numFmtId="49" fontId="35" fillId="0" borderId="10" xfId="0" applyNumberFormat="1" applyFont="1" applyBorder="1" applyAlignment="1">
      <alignment horizontal="center" vertical="top" wrapText="1"/>
    </xf>
    <xf numFmtId="49" fontId="34" fillId="28" borderId="10" xfId="39" applyNumberFormat="1" applyFont="1" applyFill="1" applyBorder="1" applyAlignment="1">
      <alignment horizontal="left" vertical="top" wrapText="1"/>
    </xf>
    <xf numFmtId="0" fontId="34" fillId="0" borderId="10" xfId="0" applyFont="1" applyBorder="1" applyAlignment="1">
      <alignment vertical="center" wrapText="1"/>
    </xf>
    <xf numFmtId="0" fontId="55" fillId="0" borderId="14" xfId="0" applyFont="1" applyBorder="1" applyAlignment="1">
      <alignment vertical="center" wrapText="1"/>
    </xf>
    <xf numFmtId="0" fontId="55" fillId="0" borderId="10" xfId="0" applyFont="1" applyBorder="1" applyAlignment="1">
      <alignment horizontal="left" vertical="top" wrapText="1"/>
    </xf>
    <xf numFmtId="0" fontId="55" fillId="28" borderId="10" xfId="0" applyFont="1" applyFill="1" applyBorder="1" applyAlignment="1">
      <alignment vertical="center" wrapText="1"/>
    </xf>
    <xf numFmtId="0" fontId="62" fillId="0" borderId="10" xfId="0" applyFont="1" applyFill="1" applyBorder="1" applyAlignment="1">
      <alignment horizontal="left" vertical="top" wrapText="1"/>
    </xf>
    <xf numFmtId="49" fontId="23" fillId="0" borderId="12" xfId="0" applyNumberFormat="1" applyFont="1" applyFill="1" applyBorder="1" applyAlignment="1">
      <alignment horizontal="center" vertical="top"/>
    </xf>
    <xf numFmtId="0" fontId="23" fillId="0" borderId="12" xfId="0" applyFont="1" applyBorder="1" applyAlignment="1">
      <alignment horizontal="left" vertical="top" wrapText="1"/>
    </xf>
    <xf numFmtId="0" fontId="23" fillId="0" borderId="12" xfId="0" applyFont="1" applyFill="1" applyBorder="1" applyAlignment="1">
      <alignment horizontal="center" vertical="top" wrapText="1"/>
    </xf>
    <xf numFmtId="0" fontId="23" fillId="0" borderId="12" xfId="0" applyFont="1" applyFill="1" applyBorder="1" applyAlignment="1">
      <alignment horizontal="left" vertical="top" wrapText="1"/>
    </xf>
    <xf numFmtId="0" fontId="34" fillId="0" borderId="18" xfId="0" applyFont="1" applyFill="1" applyBorder="1" applyAlignment="1">
      <alignment horizontal="left" vertical="top" wrapText="1"/>
    </xf>
    <xf numFmtId="0" fontId="23" fillId="0" borderId="18" xfId="0" applyFont="1" applyFill="1" applyBorder="1" applyAlignment="1">
      <alignment horizontal="left" vertical="top" wrapText="1"/>
    </xf>
    <xf numFmtId="49" fontId="23" fillId="0" borderId="14" xfId="0" applyNumberFormat="1" applyFont="1" applyFill="1" applyBorder="1" applyAlignment="1">
      <alignment horizontal="center" vertical="top"/>
    </xf>
    <xf numFmtId="0" fontId="23" fillId="0" borderId="14" xfId="0" applyFont="1" applyBorder="1" applyAlignment="1">
      <alignment horizontal="left" vertical="top" wrapText="1"/>
    </xf>
    <xf numFmtId="0" fontId="23" fillId="0" borderId="14" xfId="0" applyFont="1" applyFill="1" applyBorder="1" applyAlignment="1">
      <alignment horizontal="center" vertical="top" wrapText="1"/>
    </xf>
    <xf numFmtId="0" fontId="23" fillId="0" borderId="20" xfId="0" applyFont="1" applyFill="1" applyBorder="1" applyAlignment="1">
      <alignment horizontal="left" vertical="top" wrapText="1"/>
    </xf>
    <xf numFmtId="0" fontId="55" fillId="25" borderId="10" xfId="0" applyFont="1" applyFill="1" applyBorder="1" applyAlignment="1">
      <alignment horizontal="center" vertical="center"/>
    </xf>
    <xf numFmtId="0" fontId="55" fillId="25" borderId="10" xfId="0" applyFont="1" applyFill="1" applyBorder="1" applyAlignment="1">
      <alignment vertical="center" wrapText="1"/>
    </xf>
    <xf numFmtId="49" fontId="34" fillId="25" borderId="14" xfId="0" applyNumberFormat="1" applyFont="1" applyFill="1" applyBorder="1" applyAlignment="1">
      <alignment horizontal="center" vertical="top" wrapText="1"/>
    </xf>
    <xf numFmtId="0" fontId="34" fillId="25" borderId="14" xfId="0" applyFont="1" applyFill="1" applyBorder="1" applyAlignment="1">
      <alignment horizontal="center" vertical="top" wrapText="1"/>
    </xf>
    <xf numFmtId="165" fontId="34" fillId="31" borderId="10" xfId="0" applyNumberFormat="1" applyFont="1" applyFill="1" applyBorder="1" applyAlignment="1">
      <alignment horizontal="center" vertical="center" wrapText="1"/>
    </xf>
    <xf numFmtId="165" fontId="55" fillId="31" borderId="10" xfId="0" applyNumberFormat="1" applyFont="1" applyFill="1" applyBorder="1" applyAlignment="1">
      <alignment horizontal="center" vertical="center"/>
    </xf>
    <xf numFmtId="165" fontId="55" fillId="31" borderId="17" xfId="0" applyNumberFormat="1" applyFont="1" applyFill="1" applyBorder="1" applyAlignment="1">
      <alignment horizontal="center" vertical="center"/>
    </xf>
    <xf numFmtId="165" fontId="55" fillId="31" borderId="11" xfId="0" applyNumberFormat="1" applyFont="1" applyFill="1" applyBorder="1" applyAlignment="1">
      <alignment horizontal="center" vertical="center"/>
    </xf>
    <xf numFmtId="0" fontId="34" fillId="0" borderId="10" xfId="0" applyFont="1" applyBorder="1" applyAlignment="1">
      <alignment wrapText="1"/>
    </xf>
    <xf numFmtId="0" fontId="34" fillId="0" borderId="13" xfId="0" applyFont="1" applyBorder="1" applyAlignment="1">
      <alignment horizontal="left" vertical="top" wrapText="1"/>
    </xf>
    <xf numFmtId="49" fontId="22" fillId="0" borderId="14" xfId="0" applyNumberFormat="1" applyFont="1" applyFill="1" applyBorder="1" applyAlignment="1">
      <alignment horizontal="center" vertical="top"/>
    </xf>
    <xf numFmtId="49" fontId="34" fillId="25" borderId="12" xfId="0" applyNumberFormat="1" applyFont="1" applyFill="1" applyBorder="1" applyAlignment="1">
      <alignment horizontal="center" vertical="top" wrapText="1"/>
    </xf>
    <xf numFmtId="0" fontId="34" fillId="25" borderId="10" xfId="0" applyFont="1" applyFill="1" applyBorder="1" applyAlignment="1">
      <alignment horizontal="center" vertical="center" wrapText="1"/>
    </xf>
    <xf numFmtId="165" fontId="34" fillId="25" borderId="10" xfId="0" applyNumberFormat="1" applyFont="1" applyFill="1" applyBorder="1" applyAlignment="1">
      <alignment horizontal="center" vertical="center" wrapText="1"/>
    </xf>
    <xf numFmtId="0" fontId="51" fillId="0" borderId="10" xfId="0" applyFont="1" applyBorder="1" applyAlignment="1">
      <alignment horizontal="left" vertical="center" wrapText="1"/>
    </xf>
    <xf numFmtId="49" fontId="33" fillId="0" borderId="14" xfId="0" applyNumberFormat="1" applyFont="1" applyBorder="1" applyAlignment="1">
      <alignment horizontal="left" vertical="top"/>
    </xf>
    <xf numFmtId="49" fontId="33" fillId="0" borderId="14" xfId="0" applyNumberFormat="1" applyFont="1" applyBorder="1" applyAlignment="1">
      <alignment horizontal="left" vertical="top" wrapText="1"/>
    </xf>
    <xf numFmtId="0" fontId="55" fillId="28" borderId="15" xfId="0" applyFont="1" applyFill="1" applyBorder="1" applyAlignment="1">
      <alignment vertical="center" wrapText="1"/>
    </xf>
    <xf numFmtId="0" fontId="26" fillId="0" borderId="17" xfId="0" applyFont="1" applyBorder="1" applyAlignment="1">
      <alignment horizontal="left" vertical="top" wrapText="1"/>
    </xf>
    <xf numFmtId="0" fontId="34" fillId="0" borderId="17" xfId="0" applyFont="1" applyBorder="1" applyAlignment="1">
      <alignment horizontal="left" vertical="top" wrapText="1"/>
    </xf>
    <xf numFmtId="0" fontId="55" fillId="28" borderId="17" xfId="0" applyFont="1" applyFill="1" applyBorder="1" applyAlignment="1">
      <alignment vertical="center" wrapText="1"/>
    </xf>
    <xf numFmtId="0" fontId="23" fillId="0" borderId="17" xfId="0" applyFont="1" applyBorder="1" applyAlignment="1">
      <alignment horizontal="left" vertical="top" wrapText="1"/>
    </xf>
    <xf numFmtId="0" fontId="23" fillId="0" borderId="11" xfId="0" applyFont="1" applyFill="1" applyBorder="1" applyAlignment="1">
      <alignment horizontal="left" vertical="top" wrapText="1"/>
    </xf>
    <xf numFmtId="0" fontId="47" fillId="0" borderId="27" xfId="0" applyFont="1" applyBorder="1" applyAlignment="1">
      <alignment horizontal="center" vertical="center"/>
    </xf>
    <xf numFmtId="0" fontId="47" fillId="0" borderId="28" xfId="0" applyFont="1" applyBorder="1" applyAlignment="1">
      <alignment vertical="center" wrapText="1"/>
    </xf>
    <xf numFmtId="14" fontId="47" fillId="0" borderId="28" xfId="0" applyNumberFormat="1" applyFont="1" applyBorder="1" applyAlignment="1">
      <alignment horizontal="center" vertical="center"/>
    </xf>
    <xf numFmtId="0" fontId="47" fillId="0" borderId="28" xfId="0" applyFont="1" applyBorder="1" applyAlignment="1">
      <alignment horizontal="center" vertical="center"/>
    </xf>
    <xf numFmtId="0" fontId="47" fillId="0" borderId="28" xfId="0" applyFont="1" applyBorder="1" applyAlignment="1">
      <alignment horizontal="center" vertical="center" wrapText="1"/>
    </xf>
    <xf numFmtId="0" fontId="47" fillId="0" borderId="10" xfId="0" applyFont="1" applyBorder="1" applyAlignment="1">
      <alignment vertical="center" wrapText="1"/>
    </xf>
    <xf numFmtId="0" fontId="47" fillId="0" borderId="10" xfId="0" applyFont="1" applyBorder="1" applyAlignment="1">
      <alignment horizontal="center" vertical="center"/>
    </xf>
    <xf numFmtId="14" fontId="47" fillId="0" borderId="10" xfId="0" applyNumberFormat="1" applyFont="1" applyBorder="1" applyAlignment="1">
      <alignment horizontal="center" vertical="center"/>
    </xf>
    <xf numFmtId="14" fontId="0" fillId="0" borderId="10" xfId="0" applyNumberFormat="1" applyBorder="1"/>
    <xf numFmtId="0" fontId="55" fillId="0" borderId="10" xfId="0" applyFont="1" applyBorder="1" applyAlignment="1">
      <alignment vertical="center" wrapText="1"/>
    </xf>
    <xf numFmtId="0" fontId="55" fillId="0" borderId="10" xfId="0" applyFont="1" applyBorder="1" applyAlignment="1">
      <alignment horizontal="center" vertical="center"/>
    </xf>
    <xf numFmtId="0" fontId="53" fillId="0" borderId="10" xfId="0" applyFont="1" applyBorder="1" applyAlignment="1">
      <alignment vertical="center" wrapText="1"/>
    </xf>
    <xf numFmtId="0" fontId="36" fillId="0" borderId="12" xfId="0" applyFont="1" applyFill="1" applyBorder="1" applyAlignment="1">
      <alignment horizontal="center" vertical="top" wrapText="1"/>
    </xf>
    <xf numFmtId="0" fontId="36" fillId="0" borderId="13" xfId="0" applyFont="1" applyFill="1" applyBorder="1" applyAlignment="1">
      <alignment horizontal="center" vertical="top" wrapText="1"/>
    </xf>
    <xf numFmtId="0" fontId="36" fillId="0" borderId="14" xfId="0" applyFont="1" applyFill="1" applyBorder="1" applyAlignment="1">
      <alignment horizontal="center" vertical="top" wrapText="1"/>
    </xf>
    <xf numFmtId="0" fontId="36" fillId="0" borderId="15" xfId="0" applyFont="1" applyFill="1" applyBorder="1" applyAlignment="1">
      <alignment horizontal="center" vertical="top" wrapText="1"/>
    </xf>
    <xf numFmtId="0" fontId="36" fillId="0" borderId="17" xfId="0" applyFont="1" applyFill="1" applyBorder="1" applyAlignment="1">
      <alignment horizontal="center" vertical="top" wrapText="1"/>
    </xf>
    <xf numFmtId="0" fontId="36" fillId="0" borderId="11" xfId="0" applyFont="1" applyFill="1" applyBorder="1" applyAlignment="1">
      <alignment horizontal="center" vertical="top" wrapText="1"/>
    </xf>
    <xf numFmtId="0" fontId="55" fillId="0" borderId="10" xfId="0" applyFont="1" applyBorder="1" applyAlignment="1">
      <alignment horizontal="right" vertical="center" wrapText="1"/>
    </xf>
    <xf numFmtId="0" fontId="55" fillId="0" borderId="10" xfId="0" applyFont="1" applyBorder="1" applyAlignment="1">
      <alignment horizontal="center" vertical="center" wrapText="1"/>
    </xf>
    <xf numFmtId="0" fontId="53" fillId="0" borderId="10" xfId="0" applyFont="1" applyBorder="1" applyAlignment="1">
      <alignment horizontal="center" vertical="center" wrapText="1"/>
    </xf>
    <xf numFmtId="0" fontId="55" fillId="0" borderId="10" xfId="0" applyFont="1" applyBorder="1"/>
    <xf numFmtId="49" fontId="35" fillId="0" borderId="10" xfId="0" applyNumberFormat="1" applyFont="1" applyBorder="1" applyAlignment="1">
      <alignment horizontal="left" vertical="top" wrapText="1"/>
    </xf>
    <xf numFmtId="0" fontId="21" fillId="0" borderId="0" xfId="0" applyFont="1" applyAlignment="1">
      <alignment horizontal="center" wrapText="1"/>
    </xf>
    <xf numFmtId="0" fontId="36" fillId="0" borderId="10" xfId="0" applyFont="1" applyBorder="1" applyAlignment="1">
      <alignment horizontal="center" vertical="top" wrapText="1"/>
    </xf>
    <xf numFmtId="0" fontId="36" fillId="0" borderId="15" xfId="0" applyFont="1" applyBorder="1" applyAlignment="1">
      <alignment horizontal="left" vertical="top" wrapText="1"/>
    </xf>
    <xf numFmtId="0" fontId="37" fillId="0" borderId="17" xfId="0" applyFont="1" applyBorder="1" applyAlignment="1">
      <alignment horizontal="left" vertical="top" wrapText="1"/>
    </xf>
    <xf numFmtId="0" fontId="36" fillId="0" borderId="18" xfId="0" applyFont="1" applyBorder="1" applyAlignment="1">
      <alignment horizontal="left" vertical="top" wrapText="1"/>
    </xf>
    <xf numFmtId="0" fontId="37" fillId="0" borderId="19" xfId="0" applyFont="1" applyBorder="1" applyAlignment="1">
      <alignment horizontal="left" vertical="top" wrapText="1"/>
    </xf>
    <xf numFmtId="49" fontId="36" fillId="0" borderId="12" xfId="0" applyNumberFormat="1" applyFont="1" applyBorder="1" applyAlignment="1">
      <alignment vertical="top" wrapText="1"/>
    </xf>
    <xf numFmtId="49" fontId="36" fillId="0" borderId="13" xfId="0" applyNumberFormat="1" applyFont="1" applyBorder="1" applyAlignment="1">
      <alignment vertical="top" wrapText="1"/>
    </xf>
    <xf numFmtId="49" fontId="36" fillId="0" borderId="12" xfId="0" applyNumberFormat="1" applyFont="1" applyBorder="1" applyAlignment="1">
      <alignment vertical="center" wrapText="1"/>
    </xf>
    <xf numFmtId="49" fontId="36" fillId="0" borderId="13" xfId="0" applyNumberFormat="1" applyFont="1" applyBorder="1" applyAlignment="1">
      <alignment vertical="center" wrapText="1"/>
    </xf>
    <xf numFmtId="0" fontId="21" fillId="0" borderId="0" xfId="0" applyFont="1" applyAlignment="1">
      <alignment horizontal="center"/>
    </xf>
    <xf numFmtId="0" fontId="0" fillId="0" borderId="0" xfId="0" applyAlignment="1"/>
    <xf numFmtId="0" fontId="56" fillId="0" borderId="10" xfId="0" applyFont="1" applyBorder="1" applyAlignment="1">
      <alignment horizontal="center"/>
    </xf>
    <xf numFmtId="0" fontId="55" fillId="0" borderId="10" xfId="0" applyFont="1" applyBorder="1" applyAlignment="1">
      <alignment horizontal="center"/>
    </xf>
    <xf numFmtId="0" fontId="55" fillId="0" borderId="10" xfId="0" applyFont="1" applyBorder="1" applyAlignment="1">
      <alignment wrapText="1"/>
    </xf>
    <xf numFmtId="0" fontId="35" fillId="0" borderId="10" xfId="0" applyFont="1" applyFill="1" applyBorder="1" applyAlignment="1">
      <alignment horizontal="center" vertical="center" wrapText="1"/>
    </xf>
    <xf numFmtId="0" fontId="35" fillId="0" borderId="10" xfId="0" applyFont="1" applyFill="1" applyBorder="1" applyAlignment="1"/>
    <xf numFmtId="0" fontId="22" fillId="0" borderId="10" xfId="0" applyFont="1" applyFill="1" applyBorder="1" applyAlignment="1">
      <alignment horizontal="center" vertical="top" wrapText="1"/>
    </xf>
    <xf numFmtId="0" fontId="35" fillId="0" borderId="10" xfId="0" applyFont="1" applyFill="1" applyBorder="1" applyAlignment="1">
      <alignment horizontal="center" vertical="top" wrapText="1"/>
    </xf>
    <xf numFmtId="0" fontId="35" fillId="0" borderId="17" xfId="0" applyFont="1" applyFill="1" applyBorder="1" applyAlignment="1">
      <alignment horizontal="center" vertical="top" wrapText="1"/>
    </xf>
    <xf numFmtId="0" fontId="35" fillId="0" borderId="11" xfId="0" applyFont="1" applyFill="1" applyBorder="1" applyAlignment="1">
      <alignment horizontal="center" vertical="top" wrapText="1"/>
    </xf>
    <xf numFmtId="0" fontId="22" fillId="0" borderId="15" xfId="0" applyFont="1" applyFill="1" applyBorder="1" applyAlignment="1">
      <alignment horizontal="left" vertical="top" wrapText="1"/>
    </xf>
    <xf numFmtId="0" fontId="22" fillId="0" borderId="17" xfId="0" applyFont="1" applyFill="1" applyBorder="1" applyAlignment="1">
      <alignment horizontal="left" vertical="top" wrapText="1"/>
    </xf>
    <xf numFmtId="0" fontId="22" fillId="0" borderId="11" xfId="0" applyFont="1" applyFill="1" applyBorder="1" applyAlignment="1">
      <alignment horizontal="left" vertical="top" wrapText="1"/>
    </xf>
    <xf numFmtId="0" fontId="35" fillId="0" borderId="12" xfId="0" applyFont="1" applyFill="1" applyBorder="1" applyAlignment="1">
      <alignment horizontal="center" vertical="center" wrapText="1"/>
    </xf>
    <xf numFmtId="0" fontId="35" fillId="0" borderId="13" xfId="0" applyFont="1" applyFill="1" applyBorder="1" applyAlignment="1">
      <alignment horizontal="center" vertical="center" wrapText="1"/>
    </xf>
    <xf numFmtId="0" fontId="35" fillId="0" borderId="14" xfId="0" applyFont="1" applyFill="1" applyBorder="1" applyAlignment="1">
      <alignment horizontal="center" vertical="center" wrapText="1"/>
    </xf>
    <xf numFmtId="0" fontId="23" fillId="0" borderId="48" xfId="0" applyFont="1" applyBorder="1" applyAlignment="1">
      <alignment horizontal="center"/>
    </xf>
    <xf numFmtId="0" fontId="23" fillId="0" borderId="14" xfId="0" applyFont="1" applyBorder="1" applyAlignment="1">
      <alignment horizontal="center"/>
    </xf>
    <xf numFmtId="0" fontId="23" fillId="0" borderId="12" xfId="0" applyFont="1" applyBorder="1" applyAlignment="1">
      <alignment horizontal="center"/>
    </xf>
    <xf numFmtId="0" fontId="23" fillId="0" borderId="13" xfId="0" applyFont="1" applyBorder="1" applyAlignment="1">
      <alignment horizontal="center"/>
    </xf>
    <xf numFmtId="0" fontId="23" fillId="0" borderId="0" xfId="0" applyFont="1" applyAlignment="1">
      <alignment horizontal="left" vertical="top" wrapText="1"/>
    </xf>
    <xf numFmtId="0" fontId="22" fillId="0" borderId="0" xfId="39" applyFont="1" applyFill="1" applyBorder="1" applyAlignment="1">
      <alignment horizontal="center"/>
    </xf>
    <xf numFmtId="0" fontId="34" fillId="0" borderId="15" xfId="39" applyFont="1" applyFill="1" applyBorder="1" applyAlignment="1">
      <alignment horizontal="center" vertical="center" wrapText="1"/>
    </xf>
    <xf numFmtId="0" fontId="34" fillId="0" borderId="17" xfId="39" applyFont="1" applyFill="1" applyBorder="1" applyAlignment="1">
      <alignment horizontal="center" vertical="center" wrapText="1"/>
    </xf>
    <xf numFmtId="0" fontId="34" fillId="0" borderId="11" xfId="39" applyFont="1" applyFill="1" applyBorder="1" applyAlignment="1">
      <alignment horizontal="center" vertical="center" wrapText="1"/>
    </xf>
    <xf numFmtId="0" fontId="34" fillId="0" borderId="12" xfId="39" applyFont="1" applyFill="1" applyBorder="1" applyAlignment="1">
      <alignment horizontal="center" vertical="center" wrapText="1"/>
    </xf>
    <xf numFmtId="0" fontId="34" fillId="0" borderId="14" xfId="39" applyFont="1" applyFill="1" applyBorder="1" applyAlignment="1">
      <alignment horizontal="center" vertical="center" wrapText="1"/>
    </xf>
    <xf numFmtId="0" fontId="24" fillId="0" borderId="46" xfId="39" applyFont="1" applyFill="1" applyBorder="1" applyAlignment="1">
      <alignment horizontal="center" vertical="center" wrapText="1"/>
    </xf>
    <xf numFmtId="0" fontId="24" fillId="0" borderId="47" xfId="39" applyFont="1" applyFill="1" applyBorder="1" applyAlignment="1">
      <alignment horizontal="center" vertical="center" wrapText="1"/>
    </xf>
    <xf numFmtId="0" fontId="24" fillId="0" borderId="44" xfId="39" applyFont="1" applyFill="1" applyBorder="1" applyAlignment="1">
      <alignment horizontal="center" vertical="center" wrapText="1"/>
    </xf>
    <xf numFmtId="0" fontId="24" fillId="0" borderId="45" xfId="39" applyFont="1" applyFill="1" applyBorder="1" applyAlignment="1">
      <alignment horizontal="center" vertical="center" wrapText="1"/>
    </xf>
    <xf numFmtId="0" fontId="34" fillId="0" borderId="12" xfId="0" applyFont="1" applyBorder="1" applyAlignment="1">
      <alignment horizontal="left" vertical="top" wrapText="1"/>
    </xf>
    <xf numFmtId="0" fontId="34" fillId="0" borderId="13" xfId="0" applyFont="1" applyBorder="1" applyAlignment="1">
      <alignment horizontal="left" vertical="top" wrapText="1"/>
    </xf>
    <xf numFmtId="0" fontId="34" fillId="0" borderId="14" xfId="0" applyFont="1" applyBorder="1" applyAlignment="1">
      <alignment horizontal="left" vertical="top" wrapText="1"/>
    </xf>
    <xf numFmtId="0" fontId="36" fillId="0" borderId="15" xfId="39" applyFont="1" applyFill="1" applyBorder="1" applyAlignment="1">
      <alignment horizontal="center" vertical="center" wrapText="1"/>
    </xf>
    <xf numFmtId="0" fontId="36" fillId="0" borderId="17" xfId="39" applyFont="1" applyFill="1" applyBorder="1" applyAlignment="1">
      <alignment horizontal="center" vertical="center" wrapText="1"/>
    </xf>
    <xf numFmtId="0" fontId="36" fillId="0" borderId="11" xfId="39" applyFont="1" applyFill="1" applyBorder="1" applyAlignment="1">
      <alignment horizontal="center" vertical="center" wrapText="1"/>
    </xf>
    <xf numFmtId="0" fontId="36" fillId="0" borderId="15" xfId="0" applyFont="1" applyBorder="1" applyAlignment="1">
      <alignment horizontal="center" wrapText="1"/>
    </xf>
    <xf numFmtId="0" fontId="36" fillId="0" borderId="17" xfId="0" applyFont="1" applyBorder="1" applyAlignment="1">
      <alignment horizontal="center" wrapText="1"/>
    </xf>
    <xf numFmtId="0" fontId="36" fillId="0" borderId="11" xfId="0" applyFont="1" applyBorder="1" applyAlignment="1">
      <alignment horizontal="center" wrapText="1"/>
    </xf>
    <xf numFmtId="0" fontId="34" fillId="0" borderId="12" xfId="0" applyFont="1" applyBorder="1" applyAlignment="1">
      <alignment horizontal="center" vertical="top" wrapText="1"/>
    </xf>
    <xf numFmtId="0" fontId="34" fillId="0" borderId="13" xfId="0" applyFont="1" applyBorder="1" applyAlignment="1">
      <alignment horizontal="center" vertical="top" wrapText="1"/>
    </xf>
    <xf numFmtId="0" fontId="34" fillId="0" borderId="14" xfId="0" applyFont="1" applyBorder="1" applyAlignment="1">
      <alignment horizontal="center" vertical="top" wrapText="1"/>
    </xf>
    <xf numFmtId="0" fontId="51" fillId="0" borderId="29" xfId="0" applyFont="1" applyBorder="1" applyAlignment="1">
      <alignment horizontal="center" vertical="center" wrapText="1"/>
    </xf>
    <xf numFmtId="0" fontId="51" fillId="0" borderId="27" xfId="0" applyFont="1" applyBorder="1" applyAlignment="1">
      <alignment horizontal="center" vertical="center" wrapText="1"/>
    </xf>
    <xf numFmtId="0" fontId="51" fillId="0" borderId="25" xfId="0" applyFont="1" applyBorder="1" applyAlignment="1">
      <alignment horizontal="center" vertical="center" wrapText="1"/>
    </xf>
    <xf numFmtId="0" fontId="51" fillId="0" borderId="29" xfId="0" applyFont="1" applyBorder="1" applyAlignment="1">
      <alignment vertical="top" wrapText="1"/>
    </xf>
    <xf numFmtId="0" fontId="51" fillId="0" borderId="27" xfId="0" applyFont="1" applyBorder="1" applyAlignment="1">
      <alignment vertical="top" wrapText="1"/>
    </xf>
    <xf numFmtId="0" fontId="51" fillId="0" borderId="25" xfId="0" applyFont="1" applyBorder="1" applyAlignment="1">
      <alignment vertical="top" wrapText="1"/>
    </xf>
    <xf numFmtId="0" fontId="51" fillId="0" borderId="34" xfId="0" applyFont="1" applyBorder="1" applyAlignment="1">
      <alignment vertical="top" wrapText="1"/>
    </xf>
    <xf numFmtId="0" fontId="51" fillId="0" borderId="30" xfId="0" applyFont="1" applyBorder="1" applyAlignment="1">
      <alignment vertical="top" wrapText="1"/>
    </xf>
    <xf numFmtId="0" fontId="51" fillId="0" borderId="35" xfId="0" applyFont="1" applyBorder="1" applyAlignment="1">
      <alignment vertical="top" wrapText="1"/>
    </xf>
    <xf numFmtId="0" fontId="51" fillId="0" borderId="41" xfId="0" applyFont="1" applyBorder="1" applyAlignment="1">
      <alignment vertical="center" wrapText="1"/>
    </xf>
    <xf numFmtId="0" fontId="51" fillId="0" borderId="42" xfId="0" applyFont="1" applyBorder="1" applyAlignment="1">
      <alignment vertical="center" wrapText="1"/>
    </xf>
    <xf numFmtId="0" fontId="51" fillId="0" borderId="43" xfId="0" applyFont="1" applyBorder="1" applyAlignment="1">
      <alignment vertical="center" wrapText="1"/>
    </xf>
    <xf numFmtId="0" fontId="51" fillId="0" borderId="29" xfId="0" applyFont="1" applyBorder="1" applyAlignment="1">
      <alignment vertical="center" wrapText="1"/>
    </xf>
    <xf numFmtId="0" fontId="51" fillId="0" borderId="27" xfId="0" applyFont="1" applyBorder="1" applyAlignment="1">
      <alignment vertical="center" wrapText="1"/>
    </xf>
    <xf numFmtId="0" fontId="51" fillId="0" borderId="25" xfId="0" applyFont="1" applyBorder="1" applyAlignment="1">
      <alignment vertical="center" wrapText="1"/>
    </xf>
    <xf numFmtId="0" fontId="51" fillId="0" borderId="37" xfId="0" applyFont="1" applyBorder="1" applyAlignment="1">
      <alignment vertical="center" wrapText="1"/>
    </xf>
    <xf numFmtId="0" fontId="51" fillId="0" borderId="40" xfId="0" applyFont="1" applyBorder="1" applyAlignment="1">
      <alignment vertical="center" wrapText="1"/>
    </xf>
    <xf numFmtId="0" fontId="51" fillId="0" borderId="39" xfId="0" applyFont="1" applyBorder="1" applyAlignment="1">
      <alignment vertical="center" wrapText="1"/>
    </xf>
    <xf numFmtId="0" fontId="51" fillId="0" borderId="33" xfId="0" applyFont="1" applyBorder="1" applyAlignment="1">
      <alignment vertical="center" wrapText="1"/>
    </xf>
    <xf numFmtId="0" fontId="51" fillId="0" borderId="33" xfId="0" applyFont="1" applyBorder="1" applyAlignment="1">
      <alignment horizontal="center" vertical="center" wrapText="1"/>
    </xf>
    <xf numFmtId="0" fontId="52" fillId="0" borderId="29" xfId="0" applyFont="1" applyBorder="1" applyAlignment="1">
      <alignment horizontal="justify" vertical="center" wrapText="1"/>
    </xf>
    <xf numFmtId="0" fontId="52" fillId="0" borderId="25" xfId="0" applyFont="1" applyBorder="1" applyAlignment="1">
      <alignment horizontal="justify" vertical="center" wrapText="1"/>
    </xf>
    <xf numFmtId="0" fontId="51" fillId="0" borderId="29" xfId="0" applyFont="1" applyBorder="1" applyAlignment="1">
      <alignment horizontal="justify" vertical="center" wrapText="1"/>
    </xf>
    <xf numFmtId="0" fontId="51" fillId="0" borderId="25" xfId="0" applyFont="1" applyBorder="1" applyAlignment="1">
      <alignment horizontal="justify" vertical="center" wrapText="1"/>
    </xf>
    <xf numFmtId="0" fontId="23" fillId="0" borderId="12" xfId="0" applyFont="1" applyBorder="1" applyAlignment="1">
      <alignment horizontal="center" vertical="top" wrapText="1"/>
    </xf>
    <xf numFmtId="0" fontId="23" fillId="0" borderId="13" xfId="0" applyFont="1" applyBorder="1" applyAlignment="1">
      <alignment horizontal="center" vertical="top" wrapText="1"/>
    </xf>
    <xf numFmtId="0" fontId="23" fillId="0" borderId="14" xfId="0" applyFont="1" applyBorder="1" applyAlignment="1">
      <alignment horizontal="center" vertical="top" wrapText="1"/>
    </xf>
    <xf numFmtId="49" fontId="22" fillId="0" borderId="12" xfId="0" applyNumberFormat="1" applyFont="1" applyFill="1" applyBorder="1" applyAlignment="1">
      <alignment horizontal="center" vertical="top"/>
    </xf>
    <xf numFmtId="49" fontId="22" fillId="0" borderId="13" xfId="0" applyNumberFormat="1" applyFont="1" applyFill="1" applyBorder="1" applyAlignment="1">
      <alignment horizontal="center" vertical="top"/>
    </xf>
    <xf numFmtId="49" fontId="22" fillId="0" borderId="14" xfId="0" applyNumberFormat="1" applyFont="1" applyFill="1" applyBorder="1" applyAlignment="1">
      <alignment horizontal="center" vertical="top"/>
    </xf>
    <xf numFmtId="49" fontId="34" fillId="0" borderId="12" xfId="0" applyNumberFormat="1" applyFont="1" applyBorder="1" applyAlignment="1">
      <alignment horizontal="center" vertical="top"/>
    </xf>
    <xf numFmtId="49" fontId="34" fillId="0" borderId="13" xfId="0" applyNumberFormat="1" applyFont="1" applyBorder="1" applyAlignment="1">
      <alignment horizontal="center" vertical="top"/>
    </xf>
    <xf numFmtId="49" fontId="34" fillId="0" borderId="14" xfId="0" applyNumberFormat="1" applyFont="1" applyBorder="1" applyAlignment="1">
      <alignment horizontal="center" vertical="top"/>
    </xf>
    <xf numFmtId="49" fontId="34" fillId="0" borderId="12" xfId="0" applyNumberFormat="1" applyFont="1" applyBorder="1" applyAlignment="1">
      <alignment horizontal="center" vertical="top" wrapText="1"/>
    </xf>
    <xf numFmtId="49" fontId="34" fillId="0" borderId="13" xfId="0" applyNumberFormat="1" applyFont="1" applyBorder="1" applyAlignment="1">
      <alignment horizontal="center" vertical="top" wrapText="1"/>
    </xf>
    <xf numFmtId="49" fontId="34" fillId="0" borderId="14" xfId="0" applyNumberFormat="1" applyFont="1" applyBorder="1" applyAlignment="1">
      <alignment horizontal="center" vertical="top" wrapText="1"/>
    </xf>
    <xf numFmtId="0" fontId="22" fillId="0" borderId="15" xfId="0" applyFont="1" applyFill="1" applyBorder="1" applyAlignment="1">
      <alignment horizontal="center" vertical="top" wrapText="1"/>
    </xf>
    <xf numFmtId="0" fontId="22" fillId="0" borderId="17" xfId="0" applyFont="1" applyFill="1" applyBorder="1" applyAlignment="1">
      <alignment horizontal="center" vertical="top" wrapText="1"/>
    </xf>
    <xf numFmtId="0" fontId="22" fillId="0" borderId="11" xfId="0" applyFont="1" applyFill="1" applyBorder="1" applyAlignment="1">
      <alignment horizontal="center" vertical="top" wrapText="1"/>
    </xf>
    <xf numFmtId="49" fontId="35" fillId="0" borderId="15" xfId="0" applyNumberFormat="1" applyFont="1" applyBorder="1" applyAlignment="1">
      <alignment horizontal="center" vertical="top" wrapText="1"/>
    </xf>
    <xf numFmtId="49" fontId="35" fillId="0" borderId="17" xfId="0" applyNumberFormat="1" applyFont="1" applyBorder="1" applyAlignment="1">
      <alignment horizontal="center" vertical="top" wrapText="1"/>
    </xf>
    <xf numFmtId="49" fontId="35" fillId="0" borderId="11" xfId="0" applyNumberFormat="1" applyFont="1" applyBorder="1" applyAlignment="1">
      <alignment horizontal="center" vertical="top" wrapText="1"/>
    </xf>
    <xf numFmtId="0" fontId="50" fillId="0" borderId="15" xfId="0" applyFont="1" applyBorder="1" applyAlignment="1">
      <alignment horizontal="center" vertical="center" wrapText="1"/>
    </xf>
    <xf numFmtId="0" fontId="50" fillId="0" borderId="17" xfId="0" applyFont="1" applyBorder="1" applyAlignment="1">
      <alignment horizontal="center" vertical="center" wrapText="1"/>
    </xf>
    <xf numFmtId="0" fontId="50" fillId="0" borderId="11" xfId="0" applyFont="1" applyBorder="1" applyAlignment="1">
      <alignment horizontal="center" vertical="center" wrapText="1"/>
    </xf>
    <xf numFmtId="0" fontId="51" fillId="0" borderId="38" xfId="0" applyFont="1" applyBorder="1" applyAlignment="1">
      <alignment vertical="center" wrapText="1"/>
    </xf>
    <xf numFmtId="0" fontId="52" fillId="0" borderId="33" xfId="0" applyFont="1" applyBorder="1" applyAlignment="1">
      <alignment horizontal="justify" vertical="center" wrapText="1"/>
    </xf>
    <xf numFmtId="49" fontId="23" fillId="0" borderId="0" xfId="0" applyNumberFormat="1" applyFont="1" applyAlignment="1">
      <alignment horizontal="left" vertical="top" wrapText="1"/>
    </xf>
    <xf numFmtId="0" fontId="24" fillId="0" borderId="10" xfId="0" applyFont="1" applyFill="1" applyBorder="1" applyAlignment="1">
      <alignment horizontal="center" vertical="center" wrapText="1"/>
    </xf>
    <xf numFmtId="0" fontId="29" fillId="0" borderId="10" xfId="0" applyFont="1" applyFill="1" applyBorder="1" applyAlignment="1">
      <alignment horizontal="center" vertical="center" wrapText="1"/>
    </xf>
    <xf numFmtId="0" fontId="25" fillId="0" borderId="10" xfId="0" applyFont="1" applyFill="1" applyBorder="1" applyAlignment="1">
      <alignment horizontal="center" vertical="top" wrapText="1"/>
    </xf>
    <xf numFmtId="0" fontId="23" fillId="0" borderId="10" xfId="0" applyFont="1" applyBorder="1" applyAlignment="1">
      <alignment horizontal="center" vertical="top" wrapText="1"/>
    </xf>
    <xf numFmtId="0" fontId="26" fillId="0" borderId="0" xfId="0" applyFont="1" applyAlignment="1">
      <alignment horizontal="left" vertical="top" wrapText="1"/>
    </xf>
    <xf numFmtId="0" fontId="0" fillId="0" borderId="0" xfId="0" applyAlignment="1">
      <alignment horizontal="left" vertical="top"/>
    </xf>
    <xf numFmtId="0" fontId="24" fillId="0" borderId="18" xfId="0" applyFont="1" applyFill="1" applyBorder="1" applyAlignment="1">
      <alignment horizontal="center" vertical="center" wrapText="1"/>
    </xf>
    <xf numFmtId="0" fontId="24" fillId="0" borderId="19" xfId="0" applyFont="1" applyFill="1" applyBorder="1" applyAlignment="1">
      <alignment horizontal="center" vertical="center" wrapText="1"/>
    </xf>
    <xf numFmtId="0" fontId="27" fillId="0" borderId="10" xfId="0" applyFont="1" applyFill="1" applyBorder="1" applyAlignment="1">
      <alignment horizontal="center" vertical="center" wrapText="1"/>
    </xf>
    <xf numFmtId="0" fontId="28" fillId="0" borderId="10" xfId="0" applyFont="1" applyFill="1" applyBorder="1" applyAlignment="1">
      <alignment horizontal="center" vertical="center" wrapText="1"/>
    </xf>
    <xf numFmtId="0" fontId="22" fillId="0" borderId="0" xfId="0" applyFont="1" applyFill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22" fillId="0" borderId="0" xfId="0" applyFont="1" applyFill="1" applyAlignment="1">
      <alignment horizontal="center" wrapText="1"/>
    </xf>
    <xf numFmtId="0" fontId="23" fillId="0" borderId="0" xfId="0" applyFont="1" applyFill="1" applyAlignment="1">
      <alignment horizontal="left" vertical="top" wrapText="1"/>
    </xf>
    <xf numFmtId="0" fontId="0" fillId="0" borderId="0" xfId="0" applyAlignment="1">
      <alignment horizontal="left" vertical="top" wrapText="1"/>
    </xf>
    <xf numFmtId="49" fontId="34" fillId="25" borderId="12" xfId="0" applyNumberFormat="1" applyFont="1" applyFill="1" applyBorder="1" applyAlignment="1">
      <alignment horizontal="center" vertical="top" wrapText="1"/>
    </xf>
    <xf numFmtId="49" fontId="34" fillId="25" borderId="13" xfId="0" applyNumberFormat="1" applyFont="1" applyFill="1" applyBorder="1" applyAlignment="1">
      <alignment horizontal="center" vertical="top" wrapText="1"/>
    </xf>
    <xf numFmtId="49" fontId="34" fillId="25" borderId="14" xfId="0" applyNumberFormat="1" applyFont="1" applyFill="1" applyBorder="1" applyAlignment="1">
      <alignment horizontal="center" vertical="top" wrapText="1"/>
    </xf>
    <xf numFmtId="0" fontId="55" fillId="25" borderId="12" xfId="0" applyFont="1" applyFill="1" applyBorder="1" applyAlignment="1">
      <alignment horizontal="center" vertical="center" wrapText="1"/>
    </xf>
    <xf numFmtId="0" fontId="55" fillId="25" borderId="14" xfId="0" applyFont="1" applyFill="1" applyBorder="1" applyAlignment="1">
      <alignment horizontal="center" vertical="center" wrapText="1"/>
    </xf>
    <xf numFmtId="49" fontId="34" fillId="25" borderId="12" xfId="0" applyNumberFormat="1" applyFont="1" applyFill="1" applyBorder="1" applyAlignment="1">
      <alignment horizontal="center" vertical="center"/>
    </xf>
    <xf numFmtId="49" fontId="34" fillId="25" borderId="14" xfId="0" applyNumberFormat="1" applyFont="1" applyFill="1" applyBorder="1" applyAlignment="1">
      <alignment horizontal="center" vertical="center"/>
    </xf>
    <xf numFmtId="49" fontId="34" fillId="25" borderId="13" xfId="0" applyNumberFormat="1" applyFont="1" applyFill="1" applyBorder="1" applyAlignment="1">
      <alignment horizontal="center" vertical="center"/>
    </xf>
    <xf numFmtId="0" fontId="34" fillId="25" borderId="12" xfId="0" applyFont="1" applyFill="1" applyBorder="1" applyAlignment="1">
      <alignment horizontal="center" vertical="top" wrapText="1"/>
    </xf>
    <xf numFmtId="0" fontId="34" fillId="25" borderId="13" xfId="0" applyFont="1" applyFill="1" applyBorder="1" applyAlignment="1">
      <alignment horizontal="center" vertical="top" wrapText="1"/>
    </xf>
    <xf numFmtId="0" fontId="34" fillId="25" borderId="14" xfId="0" applyFont="1" applyFill="1" applyBorder="1" applyAlignment="1">
      <alignment horizontal="center" vertical="top" wrapText="1"/>
    </xf>
    <xf numFmtId="0" fontId="34" fillId="25" borderId="0" xfId="0" applyFont="1" applyFill="1" applyAlignment="1">
      <alignment horizontal="right" vertical="top" wrapText="1"/>
    </xf>
    <xf numFmtId="165" fontId="34" fillId="25" borderId="10" xfId="0" applyNumberFormat="1" applyFont="1" applyFill="1" applyBorder="1" applyAlignment="1">
      <alignment horizontal="center" vertical="center" wrapText="1"/>
    </xf>
    <xf numFmtId="0" fontId="34" fillId="25" borderId="15" xfId="0" applyFont="1" applyFill="1" applyBorder="1" applyAlignment="1">
      <alignment horizontal="left" vertical="top" wrapText="1"/>
    </xf>
    <xf numFmtId="0" fontId="34" fillId="25" borderId="17" xfId="0" applyFont="1" applyFill="1" applyBorder="1" applyAlignment="1">
      <alignment horizontal="left" vertical="top" wrapText="1"/>
    </xf>
    <xf numFmtId="0" fontId="34" fillId="25" borderId="11" xfId="0" applyFont="1" applyFill="1" applyBorder="1" applyAlignment="1">
      <alignment horizontal="left" vertical="top" wrapText="1"/>
    </xf>
    <xf numFmtId="0" fontId="34" fillId="25" borderId="10" xfId="0" applyFont="1" applyFill="1" applyBorder="1" applyAlignment="1">
      <alignment horizontal="center" vertical="center" wrapText="1"/>
    </xf>
    <xf numFmtId="0" fontId="34" fillId="0" borderId="21" xfId="0" applyFont="1" applyFill="1" applyBorder="1" applyAlignment="1">
      <alignment horizontal="center" vertical="center" wrapText="1"/>
    </xf>
    <xf numFmtId="0" fontId="34" fillId="25" borderId="12" xfId="0" applyFont="1" applyFill="1" applyBorder="1" applyAlignment="1">
      <alignment horizontal="center" vertical="center" wrapText="1"/>
    </xf>
    <xf numFmtId="0" fontId="34" fillId="25" borderId="13" xfId="0" applyFont="1" applyFill="1" applyBorder="1" applyAlignment="1">
      <alignment horizontal="center" vertical="center" wrapText="1"/>
    </xf>
    <xf numFmtId="0" fontId="34" fillId="25" borderId="14" xfId="0" applyFont="1" applyFill="1" applyBorder="1" applyAlignment="1">
      <alignment horizontal="center" vertical="center" wrapText="1"/>
    </xf>
    <xf numFmtId="0" fontId="26" fillId="0" borderId="0" xfId="0" applyFont="1" applyAlignment="1">
      <alignment horizontal="right" vertical="top" wrapText="1"/>
    </xf>
    <xf numFmtId="0" fontId="30" fillId="0" borderId="0" xfId="0" applyFont="1" applyAlignment="1">
      <alignment horizontal="center" vertical="center"/>
    </xf>
    <xf numFmtId="0" fontId="61" fillId="0" borderId="0" xfId="0" applyFont="1" applyAlignment="1">
      <alignment horizontal="center" vertical="center"/>
    </xf>
    <xf numFmtId="0" fontId="31" fillId="24" borderId="10" xfId="0" applyFont="1" applyFill="1" applyBorder="1" applyAlignment="1">
      <alignment vertical="center" wrapText="1"/>
    </xf>
    <xf numFmtId="49" fontId="25" fillId="24" borderId="10" xfId="0" applyNumberFormat="1" applyFont="1" applyFill="1" applyBorder="1" applyAlignment="1">
      <alignment vertical="center" wrapText="1"/>
    </xf>
    <xf numFmtId="0" fontId="25" fillId="25" borderId="10" xfId="0" applyFont="1" applyFill="1" applyBorder="1" applyAlignment="1">
      <alignment vertical="center" wrapText="1"/>
    </xf>
    <xf numFmtId="0" fontId="25" fillId="24" borderId="10" xfId="0" applyFont="1" applyFill="1" applyBorder="1" applyAlignment="1">
      <alignment horizontal="center" vertical="center" wrapText="1"/>
    </xf>
    <xf numFmtId="0" fontId="26" fillId="0" borderId="21" xfId="0" applyFont="1" applyBorder="1" applyAlignment="1">
      <alignment horizontal="center"/>
    </xf>
    <xf numFmtId="0" fontId="35" fillId="24" borderId="12" xfId="0" applyFont="1" applyFill="1" applyBorder="1" applyAlignment="1">
      <alignment horizontal="center" vertical="center" wrapText="1"/>
    </xf>
    <xf numFmtId="0" fontId="35" fillId="24" borderId="13" xfId="0" applyFont="1" applyFill="1" applyBorder="1" applyAlignment="1">
      <alignment horizontal="center" vertical="center" wrapText="1"/>
    </xf>
    <xf numFmtId="0" fontId="35" fillId="24" borderId="14" xfId="0" applyFont="1" applyFill="1" applyBorder="1" applyAlignment="1">
      <alignment horizontal="center" vertical="center" wrapText="1"/>
    </xf>
    <xf numFmtId="0" fontId="25" fillId="24" borderId="12" xfId="0" applyFont="1" applyFill="1" applyBorder="1" applyAlignment="1">
      <alignment horizontal="center" vertical="center" wrapText="1"/>
    </xf>
    <xf numFmtId="0" fontId="23" fillId="0" borderId="13" xfId="0" applyFont="1" applyBorder="1"/>
    <xf numFmtId="0" fontId="23" fillId="0" borderId="14" xfId="0" applyFont="1" applyBorder="1"/>
    <xf numFmtId="0" fontId="25" fillId="25" borderId="10" xfId="0" applyFont="1" applyFill="1" applyBorder="1" applyAlignment="1">
      <alignment horizontal="center" vertical="center" wrapText="1"/>
    </xf>
    <xf numFmtId="165" fontId="35" fillId="24" borderId="12" xfId="0" applyNumberFormat="1" applyFont="1" applyFill="1" applyBorder="1" applyAlignment="1">
      <alignment horizontal="center" vertical="center" wrapText="1"/>
    </xf>
    <xf numFmtId="165" fontId="35" fillId="24" borderId="13" xfId="0" applyNumberFormat="1" applyFont="1" applyFill="1" applyBorder="1" applyAlignment="1">
      <alignment horizontal="center" vertical="center" wrapText="1"/>
    </xf>
    <xf numFmtId="165" fontId="35" fillId="24" borderId="14" xfId="0" applyNumberFormat="1" applyFont="1" applyFill="1" applyBorder="1" applyAlignment="1">
      <alignment horizontal="center" vertical="center" wrapText="1"/>
    </xf>
    <xf numFmtId="0" fontId="25" fillId="24" borderId="12" xfId="0" applyFont="1" applyFill="1" applyBorder="1" applyAlignment="1">
      <alignment vertical="center" wrapText="1"/>
    </xf>
    <xf numFmtId="0" fontId="25" fillId="24" borderId="13" xfId="0" applyFont="1" applyFill="1" applyBorder="1" applyAlignment="1">
      <alignment vertical="center" wrapText="1"/>
    </xf>
    <xf numFmtId="0" fontId="25" fillId="24" borderId="14" xfId="0" applyFont="1" applyFill="1" applyBorder="1" applyAlignment="1">
      <alignment vertical="center" wrapText="1"/>
    </xf>
    <xf numFmtId="0" fontId="25" fillId="24" borderId="13" xfId="0" applyFont="1" applyFill="1" applyBorder="1" applyAlignment="1">
      <alignment horizontal="center" vertical="center" wrapText="1"/>
    </xf>
    <xf numFmtId="0" fontId="25" fillId="24" borderId="14" xfId="0" applyFont="1" applyFill="1" applyBorder="1" applyAlignment="1">
      <alignment horizontal="center" vertical="center" wrapText="1"/>
    </xf>
    <xf numFmtId="0" fontId="50" fillId="0" borderId="10" xfId="0" applyFont="1" applyBorder="1" applyAlignment="1">
      <alignment vertical="center"/>
    </xf>
    <xf numFmtId="0" fontId="50" fillId="0" borderId="10" xfId="0" applyFont="1" applyBorder="1" applyAlignment="1">
      <alignment horizontal="center" vertical="center" wrapText="1"/>
    </xf>
    <xf numFmtId="0" fontId="22" fillId="0" borderId="0" xfId="29" applyFont="1" applyAlignment="1">
      <alignment horizontal="center" wrapText="1"/>
    </xf>
    <xf numFmtId="0" fontId="23" fillId="0" borderId="0" xfId="0" applyFont="1" applyAlignment="1">
      <alignment horizontal="center" vertical="center" wrapText="1"/>
    </xf>
    <xf numFmtId="0" fontId="35" fillId="0" borderId="15" xfId="0" applyFont="1" applyBorder="1" applyAlignment="1">
      <alignment horizontal="left" vertical="top" wrapText="1"/>
    </xf>
    <xf numFmtId="0" fontId="39" fillId="0" borderId="17" xfId="0" applyFont="1" applyBorder="1" applyAlignment="1">
      <alignment horizontal="left" vertical="top" wrapText="1"/>
    </xf>
    <xf numFmtId="0" fontId="35" fillId="0" borderId="10" xfId="0" applyFont="1" applyBorder="1" applyAlignment="1">
      <alignment horizontal="center" vertical="top" wrapText="1"/>
    </xf>
    <xf numFmtId="0" fontId="32" fillId="0" borderId="29" xfId="0" applyFont="1" applyBorder="1" applyAlignment="1">
      <alignment horizontal="center" vertical="center" wrapText="1"/>
    </xf>
    <xf numFmtId="0" fontId="32" fillId="0" borderId="27" xfId="0" applyFont="1" applyBorder="1" applyAlignment="1">
      <alignment horizontal="center" vertical="center" wrapText="1"/>
    </xf>
    <xf numFmtId="0" fontId="32" fillId="0" borderId="32" xfId="0" applyFont="1" applyBorder="1" applyAlignment="1">
      <alignment horizontal="center" vertical="center" wrapText="1"/>
    </xf>
    <xf numFmtId="0" fontId="32" fillId="0" borderId="0" xfId="0" applyFont="1" applyBorder="1" applyAlignment="1">
      <alignment horizontal="center" vertical="center" wrapText="1"/>
    </xf>
    <xf numFmtId="0" fontId="32" fillId="0" borderId="21" xfId="0" applyFont="1" applyBorder="1" applyAlignment="1">
      <alignment horizontal="center" vertical="center" wrapText="1"/>
    </xf>
    <xf numFmtId="165" fontId="55" fillId="25" borderId="10" xfId="0" applyNumberFormat="1" applyFont="1" applyFill="1" applyBorder="1" applyAlignment="1">
      <alignment horizontal="center" vertical="center"/>
    </xf>
    <xf numFmtId="165" fontId="34" fillId="25" borderId="10" xfId="0" applyNumberFormat="1" applyFont="1" applyFill="1" applyBorder="1" applyAlignment="1">
      <alignment vertical="center"/>
    </xf>
    <xf numFmtId="49" fontId="34" fillId="25" borderId="12" xfId="0" applyNumberFormat="1" applyFont="1" applyFill="1" applyBorder="1" applyAlignment="1">
      <alignment horizontal="center" vertical="top"/>
    </xf>
    <xf numFmtId="0" fontId="34" fillId="25" borderId="12" xfId="0" applyFont="1" applyFill="1" applyBorder="1" applyAlignment="1">
      <alignment horizontal="left" vertical="top" wrapText="1"/>
    </xf>
    <xf numFmtId="49" fontId="34" fillId="25" borderId="13" xfId="0" applyNumberFormat="1" applyFont="1" applyFill="1" applyBorder="1" applyAlignment="1">
      <alignment horizontal="center" vertical="top"/>
    </xf>
    <xf numFmtId="2" fontId="34" fillId="25" borderId="0" xfId="46" applyNumberFormat="1" applyFont="1" applyFill="1" applyBorder="1" applyAlignment="1">
      <alignment horizontal="center" vertical="top" wrapText="1"/>
    </xf>
    <xf numFmtId="165" fontId="34" fillId="25" borderId="0" xfId="0" applyNumberFormat="1" applyFont="1" applyFill="1" applyBorder="1" applyAlignment="1">
      <alignment horizontal="center" vertical="top" wrapText="1"/>
    </xf>
    <xf numFmtId="165" fontId="34" fillId="25" borderId="12" xfId="0" applyNumberFormat="1" applyFont="1" applyFill="1" applyBorder="1" applyAlignment="1">
      <alignment horizontal="center" vertical="center"/>
    </xf>
    <xf numFmtId="49" fontId="34" fillId="25" borderId="14" xfId="0" applyNumberFormat="1" applyFont="1" applyFill="1" applyBorder="1" applyAlignment="1">
      <alignment horizontal="center" vertical="top"/>
    </xf>
    <xf numFmtId="0" fontId="34" fillId="25" borderId="10" xfId="0" applyFont="1" applyFill="1" applyBorder="1" applyAlignment="1">
      <alignment horizontal="center"/>
    </xf>
    <xf numFmtId="165" fontId="34" fillId="25" borderId="10" xfId="0" applyNumberFormat="1" applyFont="1" applyFill="1" applyBorder="1" applyAlignment="1">
      <alignment horizontal="right" vertical="top" wrapText="1"/>
    </xf>
    <xf numFmtId="165" fontId="55" fillId="25" borderId="22" xfId="48" applyNumberFormat="1" applyFont="1" applyFill="1" applyProtection="1">
      <alignment horizontal="right" vertical="top" shrinkToFit="1"/>
    </xf>
    <xf numFmtId="49" fontId="34" fillId="25" borderId="12" xfId="0" applyNumberFormat="1" applyFont="1" applyFill="1" applyBorder="1" applyAlignment="1">
      <alignment horizontal="left" vertical="top" wrapText="1"/>
    </xf>
    <xf numFmtId="0" fontId="34" fillId="25" borderId="12" xfId="0" applyFont="1" applyFill="1" applyBorder="1" applyAlignment="1">
      <alignment horizontal="left" vertical="top" wrapText="1"/>
    </xf>
    <xf numFmtId="49" fontId="34" fillId="25" borderId="13" xfId="0" applyNumberFormat="1" applyFont="1" applyFill="1" applyBorder="1" applyAlignment="1">
      <alignment horizontal="left" vertical="top" wrapText="1"/>
    </xf>
    <xf numFmtId="0" fontId="34" fillId="25" borderId="13" xfId="0" applyFont="1" applyFill="1" applyBorder="1" applyAlignment="1">
      <alignment horizontal="left" vertical="top" wrapText="1"/>
    </xf>
    <xf numFmtId="49" fontId="34" fillId="25" borderId="13" xfId="0" applyNumberFormat="1" applyFont="1" applyFill="1" applyBorder="1" applyAlignment="1">
      <alignment horizontal="left" vertical="top" wrapText="1"/>
    </xf>
    <xf numFmtId="0" fontId="34" fillId="25" borderId="13" xfId="0" applyFont="1" applyFill="1" applyBorder="1" applyAlignment="1">
      <alignment horizontal="left" vertical="top" wrapText="1"/>
    </xf>
    <xf numFmtId="49" fontId="34" fillId="25" borderId="12" xfId="0" applyNumberFormat="1" applyFont="1" applyFill="1" applyBorder="1" applyAlignment="1">
      <alignment vertical="top" wrapText="1"/>
    </xf>
    <xf numFmtId="49" fontId="34" fillId="25" borderId="10" xfId="0" applyNumberFormat="1" applyFont="1" applyFill="1" applyBorder="1" applyAlignment="1">
      <alignment vertical="top" wrapText="1"/>
    </xf>
    <xf numFmtId="0" fontId="36" fillId="25" borderId="12" xfId="0" applyFont="1" applyFill="1" applyBorder="1" applyAlignment="1">
      <alignment horizontal="center" vertical="center" wrapText="1"/>
    </xf>
    <xf numFmtId="0" fontId="36" fillId="25" borderId="14" xfId="0" applyFont="1" applyFill="1" applyBorder="1" applyAlignment="1">
      <alignment horizontal="center" vertical="center" wrapText="1"/>
    </xf>
    <xf numFmtId="49" fontId="34" fillId="0" borderId="12" xfId="0" applyNumberFormat="1" applyFont="1" applyFill="1" applyBorder="1" applyAlignment="1">
      <alignment horizontal="left" vertical="top"/>
    </xf>
    <xf numFmtId="49" fontId="34" fillId="0" borderId="12" xfId="0" applyNumberFormat="1" applyFont="1" applyFill="1" applyBorder="1" applyAlignment="1">
      <alignment vertical="top"/>
    </xf>
    <xf numFmtId="49" fontId="34" fillId="0" borderId="10" xfId="0" applyNumberFormat="1" applyFont="1" applyFill="1" applyBorder="1" applyAlignment="1"/>
    <xf numFmtId="0" fontId="35" fillId="0" borderId="12" xfId="0" applyFont="1" applyFill="1" applyBorder="1" applyAlignment="1">
      <alignment horizontal="left" vertical="top" wrapText="1"/>
    </xf>
    <xf numFmtId="0" fontId="55" fillId="0" borderId="10" xfId="0" applyFont="1" applyFill="1" applyBorder="1" applyAlignment="1">
      <alignment horizontal="center" vertical="center"/>
    </xf>
    <xf numFmtId="165" fontId="55" fillId="0" borderId="10" xfId="0" applyNumberFormat="1" applyFont="1" applyFill="1" applyBorder="1" applyAlignment="1">
      <alignment horizontal="center" vertical="center"/>
    </xf>
    <xf numFmtId="165" fontId="34" fillId="0" borderId="10" xfId="0" applyNumberFormat="1" applyFont="1" applyFill="1" applyBorder="1" applyAlignment="1">
      <alignment horizontal="center" vertical="top" wrapText="1"/>
    </xf>
    <xf numFmtId="0" fontId="34" fillId="0" borderId="0" xfId="0" applyFont="1" applyFill="1"/>
    <xf numFmtId="49" fontId="34" fillId="0" borderId="12" xfId="0" applyNumberFormat="1" applyFont="1" applyFill="1" applyBorder="1" applyAlignment="1">
      <alignment horizontal="left" vertical="center"/>
    </xf>
    <xf numFmtId="49" fontId="34" fillId="0" borderId="12" xfId="0" applyNumberFormat="1" applyFont="1" applyFill="1" applyBorder="1" applyAlignment="1">
      <alignment vertical="center"/>
    </xf>
    <xf numFmtId="49" fontId="34" fillId="0" borderId="10" xfId="0" applyNumberFormat="1" applyFont="1" applyFill="1" applyBorder="1" applyAlignment="1">
      <alignment vertical="center"/>
    </xf>
    <xf numFmtId="0" fontId="34" fillId="0" borderId="12" xfId="0" applyFont="1" applyFill="1" applyBorder="1" applyAlignment="1">
      <alignment horizontal="left" vertical="top" wrapText="1"/>
    </xf>
    <xf numFmtId="49" fontId="34" fillId="0" borderId="12" xfId="0" applyNumberFormat="1" applyFont="1" applyFill="1" applyBorder="1" applyAlignment="1">
      <alignment horizontal="center" vertical="center"/>
    </xf>
    <xf numFmtId="0" fontId="34" fillId="0" borderId="12" xfId="0" applyFont="1" applyFill="1" applyBorder="1" applyAlignment="1">
      <alignment horizontal="center" vertical="top" wrapText="1"/>
    </xf>
    <xf numFmtId="49" fontId="55" fillId="0" borderId="10" xfId="0" applyNumberFormat="1" applyFont="1" applyFill="1" applyBorder="1" applyAlignment="1">
      <alignment horizontal="center" vertical="center"/>
    </xf>
    <xf numFmtId="49" fontId="34" fillId="0" borderId="14" xfId="0" applyNumberFormat="1" applyFont="1" applyFill="1" applyBorder="1" applyAlignment="1">
      <alignment horizontal="center" vertical="center"/>
    </xf>
    <xf numFmtId="0" fontId="34" fillId="0" borderId="14" xfId="0" applyFont="1" applyFill="1" applyBorder="1" applyAlignment="1">
      <alignment horizontal="center" vertical="top" wrapText="1"/>
    </xf>
    <xf numFmtId="0" fontId="34" fillId="0" borderId="10" xfId="0" applyFont="1" applyFill="1" applyBorder="1" applyAlignment="1">
      <alignment horizontal="center" vertical="top" wrapText="1"/>
    </xf>
    <xf numFmtId="0" fontId="34" fillId="0" borderId="12" xfId="0" applyFont="1" applyFill="1" applyBorder="1" applyAlignment="1">
      <alignment horizontal="center" vertical="center" wrapText="1"/>
    </xf>
    <xf numFmtId="49" fontId="34" fillId="0" borderId="13" xfId="0" applyNumberFormat="1" applyFont="1" applyFill="1" applyBorder="1" applyAlignment="1">
      <alignment horizontal="center" vertical="center"/>
    </xf>
    <xf numFmtId="0" fontId="34" fillId="0" borderId="13" xfId="0" applyFont="1" applyFill="1" applyBorder="1" applyAlignment="1">
      <alignment horizontal="center" vertical="center" wrapText="1"/>
    </xf>
    <xf numFmtId="0" fontId="34" fillId="0" borderId="13" xfId="0" applyFont="1" applyFill="1" applyBorder="1" applyAlignment="1">
      <alignment horizontal="center" vertical="top" wrapText="1"/>
    </xf>
    <xf numFmtId="0" fontId="55" fillId="0" borderId="10" xfId="0" applyFont="1" applyFill="1" applyBorder="1" applyAlignment="1">
      <alignment vertical="center"/>
    </xf>
    <xf numFmtId="165" fontId="34" fillId="0" borderId="10" xfId="0" applyNumberFormat="1" applyFont="1" applyFill="1" applyBorder="1" applyAlignment="1">
      <alignment horizontal="center" vertical="center"/>
    </xf>
    <xf numFmtId="0" fontId="34" fillId="0" borderId="14" xfId="0" applyFont="1" applyFill="1" applyBorder="1" applyAlignment="1">
      <alignment horizontal="center" vertical="center" wrapText="1"/>
    </xf>
    <xf numFmtId="0" fontId="34" fillId="0" borderId="10" xfId="0" applyFont="1" applyFill="1" applyBorder="1" applyAlignment="1">
      <alignment horizontal="left" vertical="center" wrapText="1"/>
    </xf>
    <xf numFmtId="49" fontId="34" fillId="0" borderId="10" xfId="0" applyNumberFormat="1" applyFont="1" applyFill="1" applyBorder="1" applyAlignment="1">
      <alignment horizontal="center" vertical="top"/>
    </xf>
    <xf numFmtId="49" fontId="34" fillId="0" borderId="10" xfId="0" applyNumberFormat="1" applyFont="1" applyFill="1" applyBorder="1" applyAlignment="1">
      <alignment vertical="top" wrapText="1"/>
    </xf>
    <xf numFmtId="0" fontId="34" fillId="0" borderId="10" xfId="0" applyFont="1" applyFill="1" applyBorder="1" applyAlignment="1">
      <alignment vertical="top" wrapText="1"/>
    </xf>
    <xf numFmtId="0" fontId="34" fillId="0" borderId="10" xfId="0" applyFont="1" applyFill="1" applyBorder="1" applyAlignment="1">
      <alignment horizontal="center" vertical="center" wrapText="1"/>
    </xf>
    <xf numFmtId="164" fontId="34" fillId="0" borderId="10" xfId="0" applyNumberFormat="1" applyFont="1" applyFill="1" applyBorder="1" applyAlignment="1">
      <alignment vertical="top"/>
    </xf>
    <xf numFmtId="164" fontId="34" fillId="0" borderId="10" xfId="0" applyNumberFormat="1" applyFont="1" applyFill="1" applyBorder="1" applyAlignment="1">
      <alignment horizontal="right" vertical="top"/>
    </xf>
    <xf numFmtId="165" fontId="34" fillId="0" borderId="10" xfId="0" applyNumberFormat="1" applyFont="1" applyFill="1" applyBorder="1" applyAlignment="1">
      <alignment horizontal="center" vertical="top"/>
    </xf>
    <xf numFmtId="0" fontId="34" fillId="0" borderId="12" xfId="0" applyFont="1" applyFill="1" applyBorder="1" applyAlignment="1">
      <alignment horizontal="center" vertical="top" wrapText="1"/>
    </xf>
    <xf numFmtId="0" fontId="34" fillId="0" borderId="10" xfId="0" applyFont="1" applyFill="1" applyBorder="1"/>
    <xf numFmtId="0" fontId="34" fillId="0" borderId="10" xfId="0" applyFont="1" applyFill="1" applyBorder="1" applyAlignment="1">
      <alignment horizontal="center" vertical="center"/>
    </xf>
    <xf numFmtId="49" fontId="34" fillId="0" borderId="10" xfId="0" applyNumberFormat="1" applyFont="1" applyFill="1" applyBorder="1" applyAlignment="1">
      <alignment horizontal="left" vertical="top" wrapText="1"/>
    </xf>
    <xf numFmtId="49" fontId="34" fillId="0" borderId="10" xfId="0" applyNumberFormat="1" applyFont="1" applyFill="1" applyBorder="1" applyAlignment="1">
      <alignment horizontal="center" vertical="top" wrapText="1"/>
    </xf>
    <xf numFmtId="164" fontId="34" fillId="0" borderId="10" xfId="0" applyNumberFormat="1" applyFont="1" applyFill="1" applyBorder="1" applyAlignment="1">
      <alignment horizontal="right" vertical="top" wrapText="1"/>
    </xf>
    <xf numFmtId="165" fontId="55" fillId="0" borderId="22" xfId="48" applyNumberFormat="1" applyFont="1" applyFill="1" applyProtection="1">
      <alignment horizontal="right" vertical="top" shrinkToFit="1"/>
    </xf>
  </cellXfs>
  <cellStyles count="49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xl31" xfId="19"/>
    <cellStyle name="xl41" xfId="48"/>
    <cellStyle name="Акцент1" xfId="20" builtinId="29" customBuiltin="1"/>
    <cellStyle name="Акцент2" xfId="21" builtinId="33" customBuiltin="1"/>
    <cellStyle name="Акцент3" xfId="22" builtinId="37" customBuiltin="1"/>
    <cellStyle name="Акцент4" xfId="23" builtinId="41" customBuiltin="1"/>
    <cellStyle name="Акцент5" xfId="24" builtinId="45" customBuiltin="1"/>
    <cellStyle name="Акцент6" xfId="25" builtinId="49" customBuiltin="1"/>
    <cellStyle name="Ввод " xfId="26" builtinId="20" customBuiltin="1"/>
    <cellStyle name="Вывод" xfId="27" builtinId="21" customBuiltin="1"/>
    <cellStyle name="Вычисление" xfId="28" builtinId="22" customBuiltin="1"/>
    <cellStyle name="Гиперссылка" xfId="29" builtinId="8"/>
    <cellStyle name="Денежный" xfId="30" builtinId="4"/>
    <cellStyle name="Заголовок 1" xfId="31" builtinId="16" customBuiltin="1"/>
    <cellStyle name="Заголовок 2" xfId="32" builtinId="17" customBuiltin="1"/>
    <cellStyle name="Заголовок 3" xfId="33" builtinId="18" customBuiltin="1"/>
    <cellStyle name="Заголовок 4" xfId="34" builtinId="19" customBuiltin="1"/>
    <cellStyle name="Итог" xfId="35" builtinId="25" customBuiltin="1"/>
    <cellStyle name="Контрольная ячейка" xfId="36" builtinId="23" customBuiltin="1"/>
    <cellStyle name="Название" xfId="37" builtinId="15" customBuiltin="1"/>
    <cellStyle name="Нейтральный" xfId="38" builtinId="28" customBuiltin="1"/>
    <cellStyle name="Обычный" xfId="0" builtinId="0"/>
    <cellStyle name="Обычный_2" xfId="39"/>
    <cellStyle name="Плохой" xfId="40" builtinId="27" customBuiltin="1"/>
    <cellStyle name="Пояснение" xfId="41" builtinId="53" customBuiltin="1"/>
    <cellStyle name="Примечание" xfId="42" builtinId="10" customBuiltin="1"/>
    <cellStyle name="Процентный" xfId="43" builtinId="5"/>
    <cellStyle name="Связанная ячейка" xfId="44" builtinId="24" customBuiltin="1"/>
    <cellStyle name="Текст предупреждения" xfId="45" builtinId="11" customBuiltin="1"/>
    <cellStyle name="Финансовый" xfId="46" builtinId="3"/>
    <cellStyle name="Хороший" xfId="47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4</xdr:row>
      <xdr:rowOff>0</xdr:rowOff>
    </xdr:from>
    <xdr:to>
      <xdr:col>6</xdr:col>
      <xdr:colOff>190500</xdr:colOff>
      <xdr:row>4</xdr:row>
      <xdr:rowOff>85725</xdr:rowOff>
    </xdr:to>
    <xdr:pic>
      <xdr:nvPicPr>
        <xdr:cNvPr id="13877" name="Рисунок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6219825" y="1552575"/>
          <a:ext cx="1905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0</xdr:colOff>
      <xdr:row>4</xdr:row>
      <xdr:rowOff>0</xdr:rowOff>
    </xdr:from>
    <xdr:to>
      <xdr:col>7</xdr:col>
      <xdr:colOff>266700</xdr:colOff>
      <xdr:row>4</xdr:row>
      <xdr:rowOff>85725</xdr:rowOff>
    </xdr:to>
    <xdr:pic>
      <xdr:nvPicPr>
        <xdr:cNvPr id="13878" name="Рисунок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7086600" y="1552575"/>
          <a:ext cx="2667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4</xdr:row>
      <xdr:rowOff>0</xdr:rowOff>
    </xdr:from>
    <xdr:to>
      <xdr:col>8</xdr:col>
      <xdr:colOff>285750</xdr:colOff>
      <xdr:row>4</xdr:row>
      <xdr:rowOff>85725</xdr:rowOff>
    </xdr:to>
    <xdr:pic>
      <xdr:nvPicPr>
        <xdr:cNvPr id="13879" name="Рисунок 8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8020050" y="1552575"/>
          <a:ext cx="2857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9</xdr:col>
      <xdr:colOff>0</xdr:colOff>
      <xdr:row>4</xdr:row>
      <xdr:rowOff>0</xdr:rowOff>
    </xdr:from>
    <xdr:to>
      <xdr:col>9</xdr:col>
      <xdr:colOff>257175</xdr:colOff>
      <xdr:row>4</xdr:row>
      <xdr:rowOff>85725</xdr:rowOff>
    </xdr:to>
    <xdr:pic>
      <xdr:nvPicPr>
        <xdr:cNvPr id="13880" name="Рисунок 9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8734425" y="1552575"/>
          <a:ext cx="2571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0</xdr:colOff>
      <xdr:row>4</xdr:row>
      <xdr:rowOff>0</xdr:rowOff>
    </xdr:from>
    <xdr:to>
      <xdr:col>10</xdr:col>
      <xdr:colOff>161925</xdr:colOff>
      <xdr:row>4</xdr:row>
      <xdr:rowOff>85725</xdr:rowOff>
    </xdr:to>
    <xdr:pic>
      <xdr:nvPicPr>
        <xdr:cNvPr id="13881" name="Рисунок 10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9515475" y="1552575"/>
          <a:ext cx="1619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1"/>
  <sheetViews>
    <sheetView view="pageBreakPreview" topLeftCell="A37" zoomScaleNormal="100" zoomScaleSheetLayoutView="100" workbookViewId="0">
      <selection activeCell="H39" sqref="H39"/>
    </sheetView>
  </sheetViews>
  <sheetFormatPr defaultRowHeight="12.75" x14ac:dyDescent="0.2"/>
  <cols>
    <col min="1" max="1" width="4.5703125" customWidth="1"/>
    <col min="2" max="2" width="6.42578125" customWidth="1"/>
    <col min="3" max="3" width="4.140625" customWidth="1"/>
    <col min="4" max="4" width="31.140625" customWidth="1"/>
    <col min="5" max="5" width="7" customWidth="1"/>
    <col min="6" max="6" width="12" customWidth="1"/>
    <col min="7" max="7" width="10.140625" customWidth="1"/>
    <col min="8" max="8" width="7.42578125" customWidth="1"/>
    <col min="9" max="10" width="9.85546875" customWidth="1"/>
    <col min="12" max="12" width="13.85546875" customWidth="1"/>
    <col min="13" max="13" width="11.42578125" customWidth="1"/>
  </cols>
  <sheetData>
    <row r="1" spans="1:13" ht="15.6" hidden="1" customHeight="1" x14ac:dyDescent="0.25">
      <c r="A1" s="1"/>
      <c r="F1" s="31"/>
    </row>
    <row r="2" spans="1:13" ht="35.450000000000003" customHeight="1" x14ac:dyDescent="0.25">
      <c r="A2" s="364" t="s">
        <v>522</v>
      </c>
      <c r="B2" s="364"/>
      <c r="C2" s="364"/>
      <c r="D2" s="364"/>
      <c r="E2" s="364"/>
      <c r="F2" s="364"/>
      <c r="G2" s="364"/>
      <c r="H2" s="364"/>
      <c r="I2" s="364"/>
      <c r="J2" s="364"/>
      <c r="K2" s="364"/>
      <c r="L2" s="364"/>
      <c r="M2" s="364"/>
    </row>
    <row r="3" spans="1:13" ht="15.75" x14ac:dyDescent="0.25">
      <c r="A3" s="374"/>
      <c r="B3" s="375"/>
      <c r="C3" s="375"/>
      <c r="D3" s="375"/>
      <c r="E3" s="375"/>
    </row>
    <row r="4" spans="1:13" ht="37.5" customHeight="1" x14ac:dyDescent="0.2">
      <c r="A4" s="365" t="s">
        <v>188</v>
      </c>
      <c r="B4" s="365"/>
      <c r="C4" s="365" t="s">
        <v>189</v>
      </c>
      <c r="D4" s="365" t="s">
        <v>190</v>
      </c>
      <c r="E4" s="365" t="s">
        <v>191</v>
      </c>
      <c r="F4" s="356" t="s">
        <v>244</v>
      </c>
      <c r="G4" s="357"/>
      <c r="H4" s="358"/>
      <c r="I4" s="353" t="s">
        <v>417</v>
      </c>
      <c r="J4" s="353" t="s">
        <v>245</v>
      </c>
      <c r="K4" s="353" t="s">
        <v>246</v>
      </c>
      <c r="L4" s="353" t="s">
        <v>247</v>
      </c>
    </row>
    <row r="5" spans="1:13" ht="31.5" customHeight="1" x14ac:dyDescent="0.2">
      <c r="A5" s="365"/>
      <c r="B5" s="365"/>
      <c r="C5" s="365"/>
      <c r="D5" s="365"/>
      <c r="E5" s="365"/>
      <c r="F5" s="43">
        <v>2021</v>
      </c>
      <c r="G5" s="43">
        <v>2022</v>
      </c>
      <c r="H5" s="43">
        <v>2022</v>
      </c>
      <c r="I5" s="354"/>
      <c r="J5" s="354"/>
      <c r="K5" s="354"/>
      <c r="L5" s="354"/>
    </row>
    <row r="6" spans="1:13" ht="42.75" x14ac:dyDescent="0.2">
      <c r="A6" s="44" t="s">
        <v>192</v>
      </c>
      <c r="B6" s="45" t="s">
        <v>193</v>
      </c>
      <c r="C6" s="365"/>
      <c r="D6" s="365"/>
      <c r="E6" s="365"/>
      <c r="F6" s="43" t="s">
        <v>248</v>
      </c>
      <c r="G6" s="43" t="s">
        <v>249</v>
      </c>
      <c r="H6" s="43" t="s">
        <v>424</v>
      </c>
      <c r="I6" s="355"/>
      <c r="J6" s="355"/>
      <c r="K6" s="355"/>
      <c r="L6" s="355"/>
    </row>
    <row r="7" spans="1:13" x14ac:dyDescent="0.2">
      <c r="A7" s="46" t="s">
        <v>8</v>
      </c>
      <c r="B7" s="46"/>
      <c r="C7" s="366" t="s">
        <v>9</v>
      </c>
      <c r="D7" s="367"/>
      <c r="E7" s="367"/>
      <c r="F7" s="47"/>
      <c r="G7" s="47"/>
      <c r="H7" s="47"/>
      <c r="I7" s="47"/>
      <c r="J7" s="47"/>
      <c r="K7" s="47"/>
      <c r="L7" s="47"/>
      <c r="M7" s="169">
        <f>(M8+M31+M50+M44)/4</f>
        <v>0.875</v>
      </c>
    </row>
    <row r="8" spans="1:13" ht="12.75" customHeight="1" x14ac:dyDescent="0.2">
      <c r="A8" s="370" t="s">
        <v>8</v>
      </c>
      <c r="B8" s="46" t="s">
        <v>4</v>
      </c>
      <c r="C8" s="368" t="s">
        <v>10</v>
      </c>
      <c r="D8" s="369"/>
      <c r="E8" s="369"/>
      <c r="F8" s="47"/>
      <c r="G8" s="47"/>
      <c r="H8" s="47"/>
      <c r="I8" s="47"/>
      <c r="J8" s="47"/>
      <c r="K8" s="47"/>
      <c r="L8" s="47"/>
      <c r="M8" s="96">
        <v>0.7</v>
      </c>
    </row>
    <row r="9" spans="1:13" ht="35.450000000000003" customHeight="1" x14ac:dyDescent="0.2">
      <c r="A9" s="371"/>
      <c r="B9" s="372"/>
      <c r="C9" s="11">
        <v>1</v>
      </c>
      <c r="D9" s="48" t="s">
        <v>89</v>
      </c>
      <c r="E9" s="49" t="s">
        <v>90</v>
      </c>
      <c r="F9" s="47">
        <v>100</v>
      </c>
      <c r="G9" s="47">
        <v>100</v>
      </c>
      <c r="H9" s="47">
        <v>100</v>
      </c>
      <c r="I9" s="47">
        <f>H9-G9</f>
        <v>0</v>
      </c>
      <c r="J9" s="47">
        <f>H9/G9*100</f>
        <v>100</v>
      </c>
      <c r="K9" s="47">
        <f>H9/F9*100</f>
        <v>100</v>
      </c>
      <c r="L9" s="47"/>
      <c r="M9">
        <v>1</v>
      </c>
    </row>
    <row r="10" spans="1:13" ht="78" customHeight="1" x14ac:dyDescent="0.2">
      <c r="A10" s="371"/>
      <c r="B10" s="373"/>
      <c r="C10" s="11">
        <v>2</v>
      </c>
      <c r="D10" s="49" t="s">
        <v>91</v>
      </c>
      <c r="E10" s="11" t="s">
        <v>92</v>
      </c>
      <c r="F10" s="47">
        <v>0</v>
      </c>
      <c r="G10" s="47">
        <v>0</v>
      </c>
      <c r="H10" s="47">
        <v>0</v>
      </c>
      <c r="I10" s="47">
        <f t="shared" ref="I10:I21" si="0">H10-G10</f>
        <v>0</v>
      </c>
      <c r="J10" s="47">
        <v>100</v>
      </c>
      <c r="K10" s="111">
        <v>100</v>
      </c>
      <c r="L10" s="99"/>
      <c r="M10">
        <v>1</v>
      </c>
    </row>
    <row r="11" spans="1:13" ht="48.75" customHeight="1" x14ac:dyDescent="0.2">
      <c r="A11" s="371"/>
      <c r="B11" s="373"/>
      <c r="C11" s="11">
        <v>3</v>
      </c>
      <c r="D11" s="49" t="s">
        <v>93</v>
      </c>
      <c r="E11" s="49" t="s">
        <v>94</v>
      </c>
      <c r="F11" s="47">
        <v>0</v>
      </c>
      <c r="G11" s="47">
        <v>0</v>
      </c>
      <c r="H11" s="47">
        <v>2</v>
      </c>
      <c r="I11" s="47">
        <f t="shared" si="0"/>
        <v>2</v>
      </c>
      <c r="J11" s="47">
        <v>0</v>
      </c>
      <c r="K11" s="111">
        <v>0</v>
      </c>
      <c r="L11" s="326" t="s">
        <v>547</v>
      </c>
      <c r="M11">
        <v>0</v>
      </c>
    </row>
    <row r="12" spans="1:13" ht="48.2" customHeight="1" x14ac:dyDescent="0.2">
      <c r="A12" s="371"/>
      <c r="B12" s="373"/>
      <c r="C12" s="11">
        <v>4</v>
      </c>
      <c r="D12" s="49" t="s">
        <v>95</v>
      </c>
      <c r="E12" s="49" t="s">
        <v>94</v>
      </c>
      <c r="F12" s="47">
        <v>0</v>
      </c>
      <c r="G12" s="47">
        <v>0</v>
      </c>
      <c r="H12" s="47">
        <v>0</v>
      </c>
      <c r="I12" s="47">
        <f t="shared" si="0"/>
        <v>0</v>
      </c>
      <c r="J12" s="47">
        <v>100</v>
      </c>
      <c r="K12" s="111">
        <v>100</v>
      </c>
      <c r="L12" s="47"/>
      <c r="M12">
        <v>1</v>
      </c>
    </row>
    <row r="13" spans="1:13" ht="26.45" customHeight="1" x14ac:dyDescent="0.2">
      <c r="A13" s="371"/>
      <c r="B13" s="373"/>
      <c r="C13" s="11">
        <v>5</v>
      </c>
      <c r="D13" s="49" t="s">
        <v>96</v>
      </c>
      <c r="E13" s="49" t="s">
        <v>15</v>
      </c>
      <c r="F13" s="47">
        <v>100</v>
      </c>
      <c r="G13" s="47">
        <v>100</v>
      </c>
      <c r="H13" s="47">
        <v>100</v>
      </c>
      <c r="I13" s="47">
        <f t="shared" si="0"/>
        <v>0</v>
      </c>
      <c r="J13" s="47">
        <f t="shared" ref="J13:J14" si="1">H13/G13*100</f>
        <v>100</v>
      </c>
      <c r="K13" s="47">
        <f t="shared" ref="K13:K19" si="2">H13/F13*100</f>
        <v>100</v>
      </c>
      <c r="L13" s="47"/>
      <c r="M13">
        <v>1</v>
      </c>
    </row>
    <row r="14" spans="1:13" ht="24" customHeight="1" x14ac:dyDescent="0.2">
      <c r="A14" s="371"/>
      <c r="B14" s="373"/>
      <c r="C14" s="24">
        <v>6</v>
      </c>
      <c r="D14" s="50" t="s">
        <v>97</v>
      </c>
      <c r="E14" s="50" t="s">
        <v>15</v>
      </c>
      <c r="F14" s="47">
        <v>100</v>
      </c>
      <c r="G14" s="47">
        <v>100</v>
      </c>
      <c r="H14" s="47">
        <v>100</v>
      </c>
      <c r="I14" s="47">
        <f t="shared" si="0"/>
        <v>0</v>
      </c>
      <c r="J14" s="47">
        <f t="shared" si="1"/>
        <v>100</v>
      </c>
      <c r="K14" s="47">
        <f t="shared" si="2"/>
        <v>100</v>
      </c>
      <c r="L14" s="47"/>
      <c r="M14">
        <v>1</v>
      </c>
    </row>
    <row r="15" spans="1:13" ht="36" customHeight="1" x14ac:dyDescent="0.2">
      <c r="A15" s="371"/>
      <c r="B15" s="373"/>
      <c r="C15" s="11">
        <v>7</v>
      </c>
      <c r="D15" s="49" t="s">
        <v>290</v>
      </c>
      <c r="E15" s="49" t="s">
        <v>15</v>
      </c>
      <c r="F15" s="47">
        <v>0</v>
      </c>
      <c r="G15" s="47">
        <v>55</v>
      </c>
      <c r="H15" s="47">
        <v>0</v>
      </c>
      <c r="I15" s="47">
        <f t="shared" si="0"/>
        <v>-55</v>
      </c>
      <c r="J15" s="47">
        <f t="shared" ref="J15:J22" si="3">H15/G15*100</f>
        <v>0</v>
      </c>
      <c r="K15" s="47">
        <v>0</v>
      </c>
      <c r="L15" s="47" t="s">
        <v>431</v>
      </c>
      <c r="M15">
        <v>0</v>
      </c>
    </row>
    <row r="16" spans="1:13" ht="48.75" customHeight="1" x14ac:dyDescent="0.2">
      <c r="A16" s="371"/>
      <c r="B16" s="373"/>
      <c r="C16" s="11">
        <v>8</v>
      </c>
      <c r="D16" s="48" t="s">
        <v>98</v>
      </c>
      <c r="E16" s="11" t="s">
        <v>99</v>
      </c>
      <c r="F16" s="47">
        <v>100</v>
      </c>
      <c r="G16" s="47">
        <v>100</v>
      </c>
      <c r="H16" s="47">
        <v>100</v>
      </c>
      <c r="I16" s="47">
        <v>100</v>
      </c>
      <c r="J16" s="47">
        <f t="shared" si="3"/>
        <v>100</v>
      </c>
      <c r="K16" s="47">
        <f t="shared" si="2"/>
        <v>100</v>
      </c>
      <c r="L16" s="47"/>
      <c r="M16">
        <v>1</v>
      </c>
    </row>
    <row r="17" spans="1:13" ht="37.5" customHeight="1" x14ac:dyDescent="0.2">
      <c r="A17" s="371"/>
      <c r="B17" s="373"/>
      <c r="C17" s="11">
        <v>9</v>
      </c>
      <c r="D17" s="49" t="s">
        <v>291</v>
      </c>
      <c r="E17" s="11" t="s">
        <v>99</v>
      </c>
      <c r="F17" s="47">
        <v>0</v>
      </c>
      <c r="G17" s="47">
        <v>100</v>
      </c>
      <c r="H17" s="47">
        <v>0</v>
      </c>
      <c r="I17" s="47">
        <f t="shared" si="0"/>
        <v>-100</v>
      </c>
      <c r="J17" s="47">
        <f t="shared" si="3"/>
        <v>0</v>
      </c>
      <c r="K17" s="47">
        <v>0</v>
      </c>
      <c r="L17" s="153" t="s">
        <v>430</v>
      </c>
      <c r="M17">
        <v>0</v>
      </c>
    </row>
    <row r="18" spans="1:13" ht="48.2" customHeight="1" x14ac:dyDescent="0.2">
      <c r="A18" s="371"/>
      <c r="B18" s="373"/>
      <c r="C18" s="11">
        <v>10</v>
      </c>
      <c r="D18" s="49" t="s">
        <v>100</v>
      </c>
      <c r="E18" s="49" t="s">
        <v>101</v>
      </c>
      <c r="F18" s="47">
        <v>100</v>
      </c>
      <c r="G18" s="47">
        <v>100</v>
      </c>
      <c r="H18" s="47">
        <v>100</v>
      </c>
      <c r="I18" s="47">
        <f t="shared" si="0"/>
        <v>0</v>
      </c>
      <c r="J18" s="47">
        <f t="shared" si="3"/>
        <v>100</v>
      </c>
      <c r="K18" s="47">
        <f t="shared" si="2"/>
        <v>100</v>
      </c>
      <c r="L18" s="47"/>
      <c r="M18">
        <v>1</v>
      </c>
    </row>
    <row r="19" spans="1:13" ht="60.75" customHeight="1" x14ac:dyDescent="0.2">
      <c r="A19" s="371"/>
      <c r="B19" s="373"/>
      <c r="C19" s="11">
        <v>11</v>
      </c>
      <c r="D19" s="49" t="s">
        <v>102</v>
      </c>
      <c r="E19" s="49" t="s">
        <v>15</v>
      </c>
      <c r="F19" s="47">
        <v>100</v>
      </c>
      <c r="G19" s="47">
        <v>100</v>
      </c>
      <c r="H19" s="47">
        <v>100</v>
      </c>
      <c r="I19" s="47">
        <f t="shared" si="0"/>
        <v>0</v>
      </c>
      <c r="J19" s="47">
        <f t="shared" si="3"/>
        <v>100</v>
      </c>
      <c r="K19" s="98">
        <f t="shared" si="2"/>
        <v>100</v>
      </c>
      <c r="L19" s="47"/>
      <c r="M19">
        <v>1</v>
      </c>
    </row>
    <row r="20" spans="1:13" ht="24" customHeight="1" x14ac:dyDescent="0.2">
      <c r="A20" s="371"/>
      <c r="B20" s="373"/>
      <c r="C20" s="11">
        <v>12</v>
      </c>
      <c r="D20" s="49" t="s">
        <v>103</v>
      </c>
      <c r="E20" s="49" t="s">
        <v>94</v>
      </c>
      <c r="F20" s="47">
        <v>0</v>
      </c>
      <c r="G20" s="47">
        <v>0</v>
      </c>
      <c r="H20" s="138">
        <v>0</v>
      </c>
      <c r="I20" s="47">
        <f t="shared" si="0"/>
        <v>0</v>
      </c>
      <c r="J20" s="47">
        <v>100</v>
      </c>
      <c r="K20" s="47">
        <v>0</v>
      </c>
      <c r="L20" s="47"/>
      <c r="M20">
        <v>1</v>
      </c>
    </row>
    <row r="21" spans="1:13" ht="38.25" customHeight="1" x14ac:dyDescent="0.2">
      <c r="A21" s="371"/>
      <c r="B21" s="373"/>
      <c r="C21" s="29">
        <v>13</v>
      </c>
      <c r="D21" s="112" t="s">
        <v>105</v>
      </c>
      <c r="E21" s="112" t="s">
        <v>15</v>
      </c>
      <c r="F21" s="113">
        <v>0</v>
      </c>
      <c r="G21" s="113">
        <v>65</v>
      </c>
      <c r="H21" s="113">
        <v>0</v>
      </c>
      <c r="I21" s="113">
        <f t="shared" si="0"/>
        <v>-65</v>
      </c>
      <c r="J21" s="47">
        <f t="shared" si="3"/>
        <v>0</v>
      </c>
      <c r="K21" s="113">
        <v>0</v>
      </c>
      <c r="L21" s="113" t="s">
        <v>440</v>
      </c>
      <c r="M21">
        <v>0</v>
      </c>
    </row>
    <row r="22" spans="1:13" ht="24.75" customHeight="1" x14ac:dyDescent="0.2">
      <c r="A22" s="183"/>
      <c r="B22" s="184"/>
      <c r="C22" s="185">
        <v>14</v>
      </c>
      <c r="D22" s="49" t="s">
        <v>104</v>
      </c>
      <c r="E22" s="49" t="s">
        <v>15</v>
      </c>
      <c r="F22" s="47">
        <v>60</v>
      </c>
      <c r="G22" s="47">
        <v>70</v>
      </c>
      <c r="H22" s="47">
        <v>70</v>
      </c>
      <c r="I22" s="47">
        <f t="shared" ref="I22" si="4">H22-G22</f>
        <v>0</v>
      </c>
      <c r="J22" s="47">
        <f t="shared" si="3"/>
        <v>100</v>
      </c>
      <c r="K22" s="47">
        <v>100</v>
      </c>
      <c r="L22" s="47"/>
      <c r="M22">
        <v>1</v>
      </c>
    </row>
    <row r="23" spans="1:13" ht="56.25" hidden="1" x14ac:dyDescent="0.2">
      <c r="A23" s="376"/>
      <c r="B23" s="376"/>
      <c r="C23" s="114">
        <v>1</v>
      </c>
      <c r="D23" s="120" t="s">
        <v>285</v>
      </c>
      <c r="E23" s="115"/>
      <c r="F23" s="137"/>
      <c r="G23" s="137"/>
      <c r="H23" s="137"/>
      <c r="I23" s="116"/>
      <c r="J23" s="116"/>
      <c r="K23" s="116"/>
      <c r="L23" s="117"/>
    </row>
    <row r="24" spans="1:13" ht="20.25" hidden="1" customHeight="1" x14ac:dyDescent="0.2">
      <c r="A24" s="376"/>
      <c r="B24" s="376"/>
      <c r="C24" s="377">
        <v>2</v>
      </c>
      <c r="D24" s="378" t="s">
        <v>286</v>
      </c>
      <c r="E24" s="350" t="s">
        <v>287</v>
      </c>
      <c r="F24" s="350"/>
      <c r="G24" s="352"/>
      <c r="H24" s="352"/>
      <c r="I24" s="360"/>
      <c r="J24" s="359"/>
      <c r="K24" s="359"/>
      <c r="L24" s="362"/>
    </row>
    <row r="25" spans="1:13" ht="13.5" hidden="1" customHeight="1" x14ac:dyDescent="0.2">
      <c r="A25" s="376"/>
      <c r="B25" s="376"/>
      <c r="C25" s="377"/>
      <c r="D25" s="378"/>
      <c r="E25" s="350"/>
      <c r="F25" s="350"/>
      <c r="G25" s="352"/>
      <c r="H25" s="352"/>
      <c r="I25" s="360"/>
      <c r="J25" s="359"/>
      <c r="K25" s="359"/>
      <c r="L25" s="362"/>
    </row>
    <row r="26" spans="1:13" ht="12.75" hidden="1" customHeight="1" x14ac:dyDescent="0.2">
      <c r="A26" s="376"/>
      <c r="B26" s="376"/>
      <c r="C26" s="351">
        <v>3</v>
      </c>
      <c r="D26" s="350" t="s">
        <v>288</v>
      </c>
      <c r="E26" s="350" t="s">
        <v>15</v>
      </c>
      <c r="F26" s="352"/>
      <c r="G26" s="361"/>
      <c r="H26" s="352"/>
      <c r="I26" s="359"/>
      <c r="J26" s="359"/>
      <c r="K26" s="359"/>
      <c r="L26" s="350"/>
    </row>
    <row r="27" spans="1:13" ht="12.75" hidden="1" customHeight="1" x14ac:dyDescent="0.2">
      <c r="A27" s="376"/>
      <c r="B27" s="376"/>
      <c r="C27" s="351"/>
      <c r="D27" s="350"/>
      <c r="E27" s="350"/>
      <c r="F27" s="352"/>
      <c r="G27" s="361"/>
      <c r="H27" s="352"/>
      <c r="I27" s="359"/>
      <c r="J27" s="359"/>
      <c r="K27" s="359"/>
      <c r="L27" s="350"/>
    </row>
    <row r="28" spans="1:13" ht="12.75" hidden="1" customHeight="1" x14ac:dyDescent="0.2">
      <c r="A28" s="376"/>
      <c r="B28" s="376"/>
      <c r="C28" s="351"/>
      <c r="D28" s="350"/>
      <c r="E28" s="350"/>
      <c r="F28" s="352"/>
      <c r="G28" s="361"/>
      <c r="H28" s="352"/>
      <c r="I28" s="359"/>
      <c r="J28" s="359"/>
      <c r="K28" s="359"/>
      <c r="L28" s="350"/>
    </row>
    <row r="29" spans="1:13" ht="21.75" hidden="1" customHeight="1" x14ac:dyDescent="0.2">
      <c r="A29" s="376"/>
      <c r="B29" s="376"/>
      <c r="C29" s="351"/>
      <c r="D29" s="350"/>
      <c r="E29" s="350"/>
      <c r="F29" s="352"/>
      <c r="G29" s="361"/>
      <c r="H29" s="352"/>
      <c r="I29" s="359"/>
      <c r="J29" s="359"/>
      <c r="K29" s="359"/>
      <c r="L29" s="350"/>
    </row>
    <row r="30" spans="1:13" ht="38.25" hidden="1" customHeight="1" x14ac:dyDescent="0.2">
      <c r="A30" s="376"/>
      <c r="B30" s="376"/>
      <c r="C30" s="114">
        <v>4</v>
      </c>
      <c r="D30" s="121" t="s">
        <v>289</v>
      </c>
      <c r="E30" s="115" t="s">
        <v>287</v>
      </c>
      <c r="F30" s="118"/>
      <c r="G30" s="115"/>
      <c r="H30" s="115"/>
      <c r="I30" s="115"/>
      <c r="J30" s="115"/>
      <c r="K30" s="115"/>
      <c r="L30" s="119"/>
    </row>
    <row r="31" spans="1:13" x14ac:dyDescent="0.2">
      <c r="A31" s="52" t="s">
        <v>8</v>
      </c>
      <c r="B31" s="52" t="s">
        <v>3</v>
      </c>
      <c r="C31" s="53"/>
      <c r="D31" s="363" t="s">
        <v>296</v>
      </c>
      <c r="E31" s="363"/>
      <c r="F31" s="363"/>
      <c r="G31" s="363"/>
      <c r="H31" s="363"/>
      <c r="I31" s="363"/>
      <c r="J31" s="363"/>
      <c r="K31" s="363"/>
      <c r="L31" s="363"/>
      <c r="M31" s="96">
        <v>0.8</v>
      </c>
    </row>
    <row r="32" spans="1:13" s="170" customFormat="1" ht="264" x14ac:dyDescent="0.2">
      <c r="A32" s="171"/>
      <c r="B32" s="171"/>
      <c r="C32" s="172">
        <v>1</v>
      </c>
      <c r="D32" s="173" t="s">
        <v>297</v>
      </c>
      <c r="E32" s="174" t="s">
        <v>15</v>
      </c>
      <c r="F32" s="175">
        <v>0</v>
      </c>
      <c r="G32" s="176">
        <v>0</v>
      </c>
      <c r="H32" s="175">
        <v>0</v>
      </c>
      <c r="I32" s="177">
        <f>H32-G32</f>
        <v>0</v>
      </c>
      <c r="J32" s="178">
        <v>100</v>
      </c>
      <c r="K32" s="178">
        <v>0</v>
      </c>
      <c r="L32" s="179" t="s">
        <v>548</v>
      </c>
      <c r="M32" s="180">
        <v>1</v>
      </c>
    </row>
    <row r="33" spans="1:13" s="170" customFormat="1" ht="240" x14ac:dyDescent="0.2">
      <c r="A33" s="171"/>
      <c r="B33" s="171"/>
      <c r="C33" s="172">
        <v>2</v>
      </c>
      <c r="D33" s="173" t="s">
        <v>298</v>
      </c>
      <c r="E33" s="174" t="s">
        <v>15</v>
      </c>
      <c r="F33" s="175">
        <v>22.9</v>
      </c>
      <c r="G33" s="176">
        <v>29.57</v>
      </c>
      <c r="H33" s="175">
        <v>29.7</v>
      </c>
      <c r="I33" s="177">
        <f>H49-G49</f>
        <v>0</v>
      </c>
      <c r="J33" s="178">
        <f>H33/G33*100</f>
        <v>100.4396347649645</v>
      </c>
      <c r="K33" s="178">
        <f t="shared" ref="K33:K39" si="5">H33/F33*100</f>
        <v>129.6943231441048</v>
      </c>
      <c r="L33" s="181" t="s">
        <v>549</v>
      </c>
      <c r="M33" s="170">
        <v>1</v>
      </c>
    </row>
    <row r="34" spans="1:13" s="170" customFormat="1" ht="119.25" customHeight="1" x14ac:dyDescent="0.2">
      <c r="A34" s="171"/>
      <c r="B34" s="171"/>
      <c r="C34" s="172">
        <v>3</v>
      </c>
      <c r="D34" s="173" t="s">
        <v>442</v>
      </c>
      <c r="E34" s="174" t="s">
        <v>15</v>
      </c>
      <c r="F34" s="175">
        <v>2.2000000000000002</v>
      </c>
      <c r="G34" s="176">
        <v>4.46</v>
      </c>
      <c r="H34" s="175">
        <v>2</v>
      </c>
      <c r="I34" s="177">
        <f>H50-G50</f>
        <v>0</v>
      </c>
      <c r="J34" s="178">
        <f>H34/G34*100</f>
        <v>44.843049327354265</v>
      </c>
      <c r="K34" s="178">
        <f t="shared" si="5"/>
        <v>90.909090909090907</v>
      </c>
      <c r="L34" s="181" t="s">
        <v>550</v>
      </c>
      <c r="M34" s="170">
        <v>0.4</v>
      </c>
    </row>
    <row r="35" spans="1:13" s="170" customFormat="1" ht="168" x14ac:dyDescent="0.2">
      <c r="A35" s="171"/>
      <c r="B35" s="171"/>
      <c r="C35" s="172">
        <v>4</v>
      </c>
      <c r="D35" s="173" t="s">
        <v>299</v>
      </c>
      <c r="E35" s="174" t="s">
        <v>15</v>
      </c>
      <c r="F35" s="175">
        <v>511.9</v>
      </c>
      <c r="G35" s="176">
        <v>35.24</v>
      </c>
      <c r="H35" s="175">
        <v>482.9</v>
      </c>
      <c r="I35" s="177">
        <f t="shared" ref="I35:I39" si="6">H35-G35</f>
        <v>447.65999999999997</v>
      </c>
      <c r="J35" s="178">
        <f>H35/G35*100</f>
        <v>1370.3178206583427</v>
      </c>
      <c r="K35" s="178">
        <f t="shared" si="5"/>
        <v>94.334831021683925</v>
      </c>
      <c r="L35" s="181" t="s">
        <v>551</v>
      </c>
      <c r="M35" s="170">
        <v>1</v>
      </c>
    </row>
    <row r="36" spans="1:13" s="170" customFormat="1" ht="292.5" customHeight="1" x14ac:dyDescent="0.2">
      <c r="A36" s="171"/>
      <c r="B36" s="171"/>
      <c r="C36" s="172">
        <v>5</v>
      </c>
      <c r="D36" s="173" t="s">
        <v>300</v>
      </c>
      <c r="E36" s="174" t="s">
        <v>15</v>
      </c>
      <c r="F36" s="175">
        <v>87.9</v>
      </c>
      <c r="G36" s="176">
        <v>100</v>
      </c>
      <c r="H36" s="175">
        <v>92.4</v>
      </c>
      <c r="I36" s="177">
        <f t="shared" si="6"/>
        <v>-7.5999999999999943</v>
      </c>
      <c r="J36" s="178">
        <f>H36/G36*100</f>
        <v>92.4</v>
      </c>
      <c r="K36" s="178">
        <f t="shared" si="5"/>
        <v>105.11945392491468</v>
      </c>
      <c r="L36" s="181" t="s">
        <v>552</v>
      </c>
      <c r="M36" s="170">
        <v>0.9</v>
      </c>
    </row>
    <row r="37" spans="1:13" s="170" customFormat="1" ht="156" x14ac:dyDescent="0.2">
      <c r="A37" s="171"/>
      <c r="B37" s="171"/>
      <c r="C37" s="172">
        <v>6</v>
      </c>
      <c r="D37" s="173" t="s">
        <v>441</v>
      </c>
      <c r="E37" s="174" t="s">
        <v>15</v>
      </c>
      <c r="F37" s="175">
        <v>11.6</v>
      </c>
      <c r="G37" s="176">
        <v>50</v>
      </c>
      <c r="H37" s="175">
        <v>1.1000000000000001</v>
      </c>
      <c r="I37" s="177">
        <f t="shared" si="6"/>
        <v>-48.9</v>
      </c>
      <c r="J37" s="178">
        <f>H37/G37*100</f>
        <v>2.2000000000000002</v>
      </c>
      <c r="K37" s="178">
        <f>H37/F37*100</f>
        <v>9.4827586206896566</v>
      </c>
      <c r="L37" s="182" t="s">
        <v>553</v>
      </c>
      <c r="M37" s="170">
        <v>0</v>
      </c>
    </row>
    <row r="38" spans="1:13" s="170" customFormat="1" ht="108" x14ac:dyDescent="0.2">
      <c r="A38" s="171"/>
      <c r="B38" s="171"/>
      <c r="C38" s="172">
        <v>7</v>
      </c>
      <c r="D38" s="190" t="s">
        <v>443</v>
      </c>
      <c r="E38" s="174" t="s">
        <v>15</v>
      </c>
      <c r="F38" s="175">
        <v>101</v>
      </c>
      <c r="G38" s="176">
        <v>100</v>
      </c>
      <c r="H38" s="175">
        <v>84.4</v>
      </c>
      <c r="I38" s="177">
        <f t="shared" si="6"/>
        <v>-15.599999999999994</v>
      </c>
      <c r="J38" s="178">
        <f>H38*100/G38</f>
        <v>84.4</v>
      </c>
      <c r="K38" s="178">
        <f t="shared" si="5"/>
        <v>83.564356435643575</v>
      </c>
      <c r="L38" s="181" t="s">
        <v>554</v>
      </c>
      <c r="M38" s="170">
        <v>0.8</v>
      </c>
    </row>
    <row r="39" spans="1:13" s="170" customFormat="1" ht="168" x14ac:dyDescent="0.2">
      <c r="A39" s="171"/>
      <c r="B39" s="171"/>
      <c r="C39" s="172">
        <v>8</v>
      </c>
      <c r="D39" s="332" t="s">
        <v>555</v>
      </c>
      <c r="E39" s="332" t="s">
        <v>556</v>
      </c>
      <c r="F39" s="175">
        <v>0</v>
      </c>
      <c r="G39" s="176">
        <v>1000</v>
      </c>
      <c r="H39" s="175">
        <v>4776</v>
      </c>
      <c r="I39" s="177">
        <f t="shared" si="6"/>
        <v>3776</v>
      </c>
      <c r="J39" s="178">
        <f>H39*100/G39</f>
        <v>477.6</v>
      </c>
      <c r="K39" s="178" t="e">
        <f t="shared" si="5"/>
        <v>#DIV/0!</v>
      </c>
      <c r="L39" s="181" t="s">
        <v>557</v>
      </c>
      <c r="M39" s="170">
        <v>1</v>
      </c>
    </row>
    <row r="40" spans="1:13" ht="12.75" customHeight="1" x14ac:dyDescent="0.2">
      <c r="A40" s="20"/>
      <c r="B40" s="20"/>
      <c r="C40" s="20"/>
      <c r="D40" s="20"/>
      <c r="E40" s="20"/>
    </row>
    <row r="41" spans="1:13" x14ac:dyDescent="0.2">
      <c r="A41" s="379" t="s">
        <v>188</v>
      </c>
      <c r="B41" s="380"/>
      <c r="C41" s="381" t="s">
        <v>189</v>
      </c>
      <c r="D41" s="382" t="s">
        <v>190</v>
      </c>
      <c r="E41" s="382" t="s">
        <v>191</v>
      </c>
      <c r="F41" s="383" t="s">
        <v>244</v>
      </c>
      <c r="G41" s="383"/>
      <c r="H41" s="384"/>
      <c r="I41" s="388" t="s">
        <v>283</v>
      </c>
      <c r="J41" s="388" t="s">
        <v>245</v>
      </c>
      <c r="K41" s="388" t="s">
        <v>302</v>
      </c>
      <c r="L41" s="388" t="s">
        <v>303</v>
      </c>
    </row>
    <row r="42" spans="1:13" ht="96" x14ac:dyDescent="0.2">
      <c r="A42" s="380"/>
      <c r="B42" s="380"/>
      <c r="C42" s="381"/>
      <c r="D42" s="382"/>
      <c r="E42" s="382"/>
      <c r="F42" s="66" t="s">
        <v>304</v>
      </c>
      <c r="G42" s="66" t="s">
        <v>284</v>
      </c>
      <c r="H42" s="66" t="s">
        <v>305</v>
      </c>
      <c r="I42" s="389"/>
      <c r="J42" s="389"/>
      <c r="K42" s="389"/>
      <c r="L42" s="389"/>
    </row>
    <row r="43" spans="1:13" x14ac:dyDescent="0.2">
      <c r="A43" s="51" t="s">
        <v>199</v>
      </c>
      <c r="B43" s="51" t="s">
        <v>193</v>
      </c>
      <c r="C43" s="381"/>
      <c r="D43" s="382"/>
      <c r="E43" s="382"/>
      <c r="F43" s="67">
        <v>2021</v>
      </c>
      <c r="G43" s="67">
        <v>2022</v>
      </c>
      <c r="H43" s="67">
        <v>2022</v>
      </c>
      <c r="I43" s="390"/>
      <c r="J43" s="390"/>
      <c r="K43" s="390"/>
      <c r="L43" s="390"/>
    </row>
    <row r="44" spans="1:13" x14ac:dyDescent="0.2">
      <c r="A44" s="68"/>
      <c r="B44" s="68"/>
      <c r="C44" s="69"/>
      <c r="D44" s="385" t="s">
        <v>306</v>
      </c>
      <c r="E44" s="386"/>
      <c r="F44" s="386"/>
      <c r="G44" s="386"/>
      <c r="H44" s="386"/>
      <c r="I44" s="386"/>
      <c r="J44" s="386"/>
      <c r="K44" s="386"/>
      <c r="L44" s="387"/>
      <c r="M44" s="96">
        <f>SUM(M45:M49)/5</f>
        <v>1</v>
      </c>
    </row>
    <row r="45" spans="1:13" ht="96" x14ac:dyDescent="0.2">
      <c r="A45" s="70" t="s">
        <v>8</v>
      </c>
      <c r="B45" s="71" t="s">
        <v>18</v>
      </c>
      <c r="C45" s="64">
        <v>1</v>
      </c>
      <c r="D45" s="21" t="s">
        <v>307</v>
      </c>
      <c r="E45" s="72" t="s">
        <v>101</v>
      </c>
      <c r="F45" s="73">
        <v>100</v>
      </c>
      <c r="G45" s="70" t="s">
        <v>308</v>
      </c>
      <c r="H45" s="70" t="s">
        <v>308</v>
      </c>
      <c r="I45" s="73">
        <v>0</v>
      </c>
      <c r="J45" s="73">
        <f>H45/G45*100</f>
        <v>100</v>
      </c>
      <c r="K45" s="73">
        <f>H45/F45*100</f>
        <v>100</v>
      </c>
      <c r="L45" s="74"/>
      <c r="M45" s="122">
        <v>1</v>
      </c>
    </row>
    <row r="46" spans="1:13" ht="84" x14ac:dyDescent="0.2">
      <c r="A46" s="70" t="s">
        <v>8</v>
      </c>
      <c r="B46" s="70" t="s">
        <v>20</v>
      </c>
      <c r="C46" s="75">
        <v>2</v>
      </c>
      <c r="D46" s="21" t="s">
        <v>309</v>
      </c>
      <c r="E46" s="54" t="s">
        <v>15</v>
      </c>
      <c r="F46" s="55">
        <v>100</v>
      </c>
      <c r="G46" s="55">
        <v>100</v>
      </c>
      <c r="H46" s="55">
        <v>100</v>
      </c>
      <c r="I46" s="55">
        <v>0</v>
      </c>
      <c r="J46" s="73">
        <f t="shared" ref="J46:J49" si="7">H46/G46*100</f>
        <v>100</v>
      </c>
      <c r="K46" s="73">
        <f t="shared" ref="K46:K47" si="8">H46/F46*100</f>
        <v>100</v>
      </c>
      <c r="L46" s="77"/>
      <c r="M46">
        <v>1</v>
      </c>
    </row>
    <row r="47" spans="1:13" ht="84" x14ac:dyDescent="0.2">
      <c r="A47" s="70" t="s">
        <v>8</v>
      </c>
      <c r="B47" s="70" t="s">
        <v>20</v>
      </c>
      <c r="C47" s="75">
        <v>3</v>
      </c>
      <c r="D47" s="10" t="s">
        <v>310</v>
      </c>
      <c r="E47" s="54" t="s">
        <v>15</v>
      </c>
      <c r="F47" s="78">
        <v>100</v>
      </c>
      <c r="G47" s="54">
        <v>100</v>
      </c>
      <c r="H47" s="54">
        <v>100</v>
      </c>
      <c r="I47" s="55">
        <v>0</v>
      </c>
      <c r="J47" s="73">
        <f t="shared" si="7"/>
        <v>100</v>
      </c>
      <c r="K47" s="73">
        <f t="shared" si="8"/>
        <v>100</v>
      </c>
      <c r="L47" s="79"/>
      <c r="M47">
        <v>1</v>
      </c>
    </row>
    <row r="48" spans="1:13" ht="96" x14ac:dyDescent="0.2">
      <c r="A48" s="70" t="s">
        <v>8</v>
      </c>
      <c r="B48" s="70" t="s">
        <v>20</v>
      </c>
      <c r="C48" s="75">
        <v>4</v>
      </c>
      <c r="D48" s="10" t="s">
        <v>311</v>
      </c>
      <c r="E48" s="54" t="s">
        <v>15</v>
      </c>
      <c r="F48" s="192">
        <v>0</v>
      </c>
      <c r="G48" s="78">
        <v>0</v>
      </c>
      <c r="H48" s="54">
        <v>100</v>
      </c>
      <c r="I48" s="191">
        <f>H48-G48</f>
        <v>100</v>
      </c>
      <c r="J48" s="73">
        <v>100</v>
      </c>
      <c r="K48" s="73">
        <v>100</v>
      </c>
      <c r="L48" s="79"/>
      <c r="M48">
        <v>1</v>
      </c>
    </row>
    <row r="49" spans="1:13" ht="89.25" x14ac:dyDescent="0.2">
      <c r="A49" s="70" t="s">
        <v>8</v>
      </c>
      <c r="B49" s="70" t="s">
        <v>20</v>
      </c>
      <c r="C49" s="75">
        <v>5</v>
      </c>
      <c r="D49" s="80" t="s">
        <v>312</v>
      </c>
      <c r="E49" s="54" t="s">
        <v>15</v>
      </c>
      <c r="F49" s="55">
        <v>1.2</v>
      </c>
      <c r="G49" s="55">
        <v>1.2</v>
      </c>
      <c r="H49" s="55">
        <v>1.2</v>
      </c>
      <c r="I49" s="191">
        <f>H49-G49</f>
        <v>0</v>
      </c>
      <c r="J49" s="73">
        <f t="shared" si="7"/>
        <v>100</v>
      </c>
      <c r="K49" s="73">
        <v>1</v>
      </c>
      <c r="L49" s="77"/>
      <c r="M49">
        <v>1</v>
      </c>
    </row>
    <row r="50" spans="1:13" ht="30" customHeight="1" x14ac:dyDescent="0.2">
      <c r="A50" s="68"/>
      <c r="B50" s="68"/>
      <c r="C50" s="69"/>
      <c r="D50" s="385" t="s">
        <v>358</v>
      </c>
      <c r="E50" s="386"/>
      <c r="F50" s="386"/>
      <c r="G50" s="386"/>
      <c r="H50" s="386"/>
      <c r="I50" s="386"/>
      <c r="J50" s="386"/>
      <c r="K50" s="386"/>
      <c r="L50" s="387"/>
      <c r="M50" s="97">
        <v>1</v>
      </c>
    </row>
    <row r="51" spans="1:13" s="170" customFormat="1" ht="24" x14ac:dyDescent="0.2">
      <c r="A51" s="70" t="s">
        <v>8</v>
      </c>
      <c r="B51" s="70" t="s">
        <v>21</v>
      </c>
      <c r="C51" s="75"/>
      <c r="D51" s="193" t="s">
        <v>444</v>
      </c>
      <c r="E51" s="54"/>
      <c r="F51" s="78"/>
      <c r="G51" s="78"/>
      <c r="H51" s="78"/>
      <c r="I51" s="55"/>
      <c r="J51" s="76"/>
      <c r="K51" s="76"/>
      <c r="L51" s="79"/>
      <c r="M51" s="170">
        <v>1</v>
      </c>
    </row>
  </sheetData>
  <mergeCells count="49">
    <mergeCell ref="D50:L50"/>
    <mergeCell ref="J41:J43"/>
    <mergeCell ref="K41:K43"/>
    <mergeCell ref="L41:L43"/>
    <mergeCell ref="D44:L44"/>
    <mergeCell ref="I41:I43"/>
    <mergeCell ref="A41:B42"/>
    <mergeCell ref="C41:C43"/>
    <mergeCell ref="D41:D43"/>
    <mergeCell ref="E41:E43"/>
    <mergeCell ref="F41:H41"/>
    <mergeCell ref="D31:L31"/>
    <mergeCell ref="L4:L6"/>
    <mergeCell ref="A2:M2"/>
    <mergeCell ref="A4:B5"/>
    <mergeCell ref="C4:C6"/>
    <mergeCell ref="D4:D6"/>
    <mergeCell ref="C7:E7"/>
    <mergeCell ref="C8:E8"/>
    <mergeCell ref="A8:A21"/>
    <mergeCell ref="B9:B21"/>
    <mergeCell ref="E4:E6"/>
    <mergeCell ref="A3:E3"/>
    <mergeCell ref="A23:A30"/>
    <mergeCell ref="B23:B30"/>
    <mergeCell ref="C24:C25"/>
    <mergeCell ref="D24:D25"/>
    <mergeCell ref="L26:L29"/>
    <mergeCell ref="F24:F25"/>
    <mergeCell ref="G24:G25"/>
    <mergeCell ref="H24:H25"/>
    <mergeCell ref="I24:I25"/>
    <mergeCell ref="J24:J25"/>
    <mergeCell ref="K24:K25"/>
    <mergeCell ref="G26:G29"/>
    <mergeCell ref="L24:L25"/>
    <mergeCell ref="I4:I6"/>
    <mergeCell ref="J4:J6"/>
    <mergeCell ref="K4:K6"/>
    <mergeCell ref="F4:H4"/>
    <mergeCell ref="J26:J29"/>
    <mergeCell ref="H26:H29"/>
    <mergeCell ref="K26:K29"/>
    <mergeCell ref="I26:I29"/>
    <mergeCell ref="E24:E25"/>
    <mergeCell ref="C26:C29"/>
    <mergeCell ref="D26:D29"/>
    <mergeCell ref="E26:E29"/>
    <mergeCell ref="F26:F29"/>
  </mergeCells>
  <phoneticPr fontId="0" type="noConversion"/>
  <hyperlinks>
    <hyperlink ref="A32" location="_ftnref1" display="_ftnref1"/>
  </hyperlinks>
  <pageMargins left="0.75" right="0.75" top="1" bottom="1" header="0.5" footer="0.5"/>
  <pageSetup paperSize="9" scale="95" orientation="landscape" r:id="rId1"/>
  <headerFooter alignWithMargins="0">
    <oddHeader>&amp;CСтраница &amp;P</oddHeader>
  </headerFooter>
  <rowBreaks count="1" manualBreakCount="1">
    <brk id="1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0"/>
  <sheetViews>
    <sheetView view="pageBreakPreview" zoomScaleNormal="90" zoomScaleSheetLayoutView="100" zoomScalePageLayoutView="60" workbookViewId="0">
      <selection activeCell="L7" sqref="L7"/>
    </sheetView>
  </sheetViews>
  <sheetFormatPr defaultRowHeight="12.75" x14ac:dyDescent="0.2"/>
  <cols>
    <col min="1" max="4" width="3.7109375" style="12" customWidth="1"/>
    <col min="5" max="5" width="24" style="12" customWidth="1"/>
    <col min="6" max="6" width="13.42578125" style="12" customWidth="1"/>
    <col min="7" max="7" width="9.140625" style="12"/>
    <col min="8" max="8" width="23.85546875" style="12" customWidth="1"/>
    <col min="9" max="9" width="24.140625" style="12" customWidth="1"/>
    <col min="10" max="10" width="25.7109375" style="12" customWidth="1"/>
    <col min="11" max="11" width="9.140625" style="154"/>
    <col min="12" max="16384" width="9.140625" style="12"/>
  </cols>
  <sheetData>
    <row r="1" spans="1:13" ht="12.75" customHeight="1" x14ac:dyDescent="0.2">
      <c r="H1" s="395" t="s">
        <v>278</v>
      </c>
      <c r="I1" s="395"/>
    </row>
    <row r="2" spans="1:13" x14ac:dyDescent="0.2">
      <c r="A2" s="396" t="s">
        <v>198</v>
      </c>
      <c r="B2" s="396"/>
      <c r="C2" s="396"/>
      <c r="D2" s="396"/>
      <c r="E2" s="396"/>
      <c r="F2" s="396"/>
      <c r="G2" s="396"/>
      <c r="H2" s="396"/>
      <c r="I2" s="396"/>
    </row>
    <row r="3" spans="1:13" ht="12.75" customHeight="1" x14ac:dyDescent="0.2">
      <c r="A3" s="397" t="s">
        <v>188</v>
      </c>
      <c r="B3" s="398"/>
      <c r="C3" s="398"/>
      <c r="D3" s="399"/>
      <c r="E3" s="400" t="s">
        <v>200</v>
      </c>
      <c r="F3" s="400" t="s">
        <v>201</v>
      </c>
      <c r="G3" s="400" t="s">
        <v>194</v>
      </c>
      <c r="H3" s="400" t="s">
        <v>195</v>
      </c>
      <c r="I3" s="402" t="s">
        <v>250</v>
      </c>
      <c r="J3" s="404" t="s">
        <v>251</v>
      </c>
    </row>
    <row r="4" spans="1:13" ht="38.25" customHeight="1" x14ac:dyDescent="0.2">
      <c r="A4" s="150" t="s">
        <v>199</v>
      </c>
      <c r="B4" s="150" t="s">
        <v>193</v>
      </c>
      <c r="C4" s="150" t="s">
        <v>196</v>
      </c>
      <c r="D4" s="150" t="s">
        <v>197</v>
      </c>
      <c r="E4" s="401"/>
      <c r="F4" s="401"/>
      <c r="G4" s="401"/>
      <c r="H4" s="401"/>
      <c r="I4" s="403"/>
      <c r="J4" s="405"/>
    </row>
    <row r="5" spans="1:13" x14ac:dyDescent="0.2">
      <c r="A5" s="25" t="s">
        <v>8</v>
      </c>
      <c r="B5" s="22"/>
      <c r="C5" s="22"/>
      <c r="D5" s="150"/>
      <c r="E5" s="409" t="s">
        <v>9</v>
      </c>
      <c r="F5" s="410"/>
      <c r="G5" s="410"/>
      <c r="H5" s="410"/>
      <c r="I5" s="410"/>
      <c r="J5" s="411"/>
      <c r="K5" s="217"/>
    </row>
    <row r="6" spans="1:13" ht="12.75" customHeight="1" x14ac:dyDescent="0.2">
      <c r="A6" s="26" t="s">
        <v>8</v>
      </c>
      <c r="B6" s="26" t="s">
        <v>4</v>
      </c>
      <c r="C6" s="26"/>
      <c r="D6" s="27"/>
      <c r="E6" s="412" t="s">
        <v>10</v>
      </c>
      <c r="F6" s="413"/>
      <c r="G6" s="413"/>
      <c r="H6" s="413"/>
      <c r="I6" s="413"/>
      <c r="J6" s="414"/>
      <c r="K6" s="218">
        <v>0.9</v>
      </c>
    </row>
    <row r="7" spans="1:13" ht="90" x14ac:dyDescent="0.2">
      <c r="A7" s="146" t="s">
        <v>8</v>
      </c>
      <c r="B7" s="146" t="s">
        <v>16</v>
      </c>
      <c r="C7" s="146"/>
      <c r="D7" s="146"/>
      <c r="E7" s="28" t="s">
        <v>106</v>
      </c>
      <c r="F7" s="146" t="s">
        <v>107</v>
      </c>
      <c r="G7" s="195" t="s">
        <v>449</v>
      </c>
      <c r="H7" s="146"/>
      <c r="I7" s="146"/>
      <c r="J7" s="201"/>
      <c r="K7" s="219">
        <v>0.8</v>
      </c>
    </row>
    <row r="8" spans="1:13" ht="73.5" x14ac:dyDescent="0.2">
      <c r="A8" s="146" t="s">
        <v>8</v>
      </c>
      <c r="B8" s="146" t="s">
        <v>16</v>
      </c>
      <c r="C8" s="146" t="s">
        <v>16</v>
      </c>
      <c r="D8" s="146"/>
      <c r="E8" s="194" t="s">
        <v>593</v>
      </c>
      <c r="F8" s="146" t="s">
        <v>108</v>
      </c>
      <c r="G8" s="195" t="s">
        <v>449</v>
      </c>
      <c r="H8" s="146" t="s">
        <v>109</v>
      </c>
      <c r="I8" s="146" t="s">
        <v>109</v>
      </c>
      <c r="J8" s="188"/>
      <c r="K8" s="218">
        <v>0.8</v>
      </c>
    </row>
    <row r="9" spans="1:13" ht="101.25" x14ac:dyDescent="0.2">
      <c r="A9" s="146" t="s">
        <v>8</v>
      </c>
      <c r="B9" s="146" t="s">
        <v>16</v>
      </c>
      <c r="C9" s="146" t="s">
        <v>16</v>
      </c>
      <c r="D9" s="146" t="s">
        <v>4</v>
      </c>
      <c r="E9" s="187" t="s">
        <v>445</v>
      </c>
      <c r="F9" s="146" t="s">
        <v>110</v>
      </c>
      <c r="G9" s="187" t="s">
        <v>450</v>
      </c>
      <c r="H9" s="146" t="s">
        <v>111</v>
      </c>
      <c r="I9" s="187" t="s">
        <v>109</v>
      </c>
      <c r="J9" s="198"/>
      <c r="K9" s="154">
        <v>1</v>
      </c>
    </row>
    <row r="10" spans="1:13" ht="122.25" customHeight="1" x14ac:dyDescent="0.2">
      <c r="A10" s="146" t="s">
        <v>8</v>
      </c>
      <c r="B10" s="146" t="s">
        <v>16</v>
      </c>
      <c r="C10" s="146" t="s">
        <v>16</v>
      </c>
      <c r="D10" s="146" t="s">
        <v>3</v>
      </c>
      <c r="E10" s="187" t="s">
        <v>446</v>
      </c>
      <c r="F10" s="146" t="s">
        <v>110</v>
      </c>
      <c r="G10" s="187" t="s">
        <v>113</v>
      </c>
      <c r="H10" s="146" t="s">
        <v>111</v>
      </c>
      <c r="I10" s="146" t="s">
        <v>451</v>
      </c>
      <c r="J10" s="202"/>
      <c r="K10" s="154">
        <v>0</v>
      </c>
    </row>
    <row r="11" spans="1:13" ht="45" x14ac:dyDescent="0.2">
      <c r="A11" s="146" t="s">
        <v>8</v>
      </c>
      <c r="B11" s="146" t="s">
        <v>16</v>
      </c>
      <c r="C11" s="146" t="s">
        <v>16</v>
      </c>
      <c r="D11" s="146" t="s">
        <v>5</v>
      </c>
      <c r="E11" s="187" t="s">
        <v>447</v>
      </c>
      <c r="F11" s="146" t="s">
        <v>110</v>
      </c>
      <c r="G11" s="187" t="s">
        <v>113</v>
      </c>
      <c r="H11" s="146" t="s">
        <v>111</v>
      </c>
      <c r="I11" s="187" t="s">
        <v>109</v>
      </c>
      <c r="J11" s="201"/>
      <c r="K11" s="154">
        <v>1</v>
      </c>
    </row>
    <row r="12" spans="1:13" ht="45" x14ac:dyDescent="0.2">
      <c r="A12" s="146" t="s">
        <v>8</v>
      </c>
      <c r="B12" s="187" t="s">
        <v>16</v>
      </c>
      <c r="C12" s="146" t="s">
        <v>16</v>
      </c>
      <c r="D12" s="146" t="s">
        <v>2</v>
      </c>
      <c r="E12" s="187" t="s">
        <v>448</v>
      </c>
      <c r="F12" s="146" t="s">
        <v>110</v>
      </c>
      <c r="G12" s="187" t="s">
        <v>113</v>
      </c>
      <c r="H12" s="146" t="s">
        <v>111</v>
      </c>
      <c r="I12" s="187" t="s">
        <v>109</v>
      </c>
      <c r="J12" s="198"/>
      <c r="K12" s="154">
        <v>1</v>
      </c>
      <c r="L12" s="157"/>
      <c r="M12" s="157"/>
    </row>
    <row r="13" spans="1:13" s="196" customFormat="1" ht="42" x14ac:dyDescent="0.2">
      <c r="A13" s="187" t="s">
        <v>8</v>
      </c>
      <c r="B13" s="187" t="s">
        <v>16</v>
      </c>
      <c r="C13" s="187">
        <v>2</v>
      </c>
      <c r="D13" s="165"/>
      <c r="E13" s="194" t="s">
        <v>452</v>
      </c>
      <c r="F13" s="195" t="s">
        <v>108</v>
      </c>
      <c r="G13" s="195" t="s">
        <v>449</v>
      </c>
      <c r="H13" s="195" t="s">
        <v>109</v>
      </c>
      <c r="I13" s="165"/>
      <c r="J13" s="199"/>
      <c r="K13" s="200">
        <v>1</v>
      </c>
      <c r="L13" s="197"/>
      <c r="M13" s="197"/>
    </row>
    <row r="14" spans="1:13" s="196" customFormat="1" ht="90" x14ac:dyDescent="0.2">
      <c r="A14" s="187" t="s">
        <v>8</v>
      </c>
      <c r="B14" s="187" t="s">
        <v>16</v>
      </c>
      <c r="C14" s="165">
        <v>2</v>
      </c>
      <c r="D14" s="165">
        <v>1</v>
      </c>
      <c r="E14" s="187" t="s">
        <v>453</v>
      </c>
      <c r="F14" s="195" t="s">
        <v>108</v>
      </c>
      <c r="G14" s="195" t="s">
        <v>113</v>
      </c>
      <c r="H14" s="187" t="s">
        <v>111</v>
      </c>
      <c r="I14" s="187" t="s">
        <v>558</v>
      </c>
      <c r="J14" s="199"/>
      <c r="K14" s="200">
        <v>1</v>
      </c>
      <c r="L14" s="197"/>
      <c r="M14" s="197"/>
    </row>
    <row r="15" spans="1:13" s="196" customFormat="1" ht="45" x14ac:dyDescent="0.2">
      <c r="A15" s="187" t="s">
        <v>8</v>
      </c>
      <c r="B15" s="187" t="s">
        <v>16</v>
      </c>
      <c r="C15" s="165">
        <v>2</v>
      </c>
      <c r="D15" s="165">
        <v>2</v>
      </c>
      <c r="E15" s="187" t="s">
        <v>454</v>
      </c>
      <c r="F15" s="187" t="s">
        <v>108</v>
      </c>
      <c r="G15" s="187" t="s">
        <v>113</v>
      </c>
      <c r="H15" s="187" t="s">
        <v>111</v>
      </c>
      <c r="I15" s="187" t="s">
        <v>559</v>
      </c>
      <c r="J15" s="199"/>
      <c r="K15" s="200">
        <v>1</v>
      </c>
      <c r="L15" s="197"/>
      <c r="M15" s="197"/>
    </row>
    <row r="16" spans="1:13" s="196" customFormat="1" ht="33.75" x14ac:dyDescent="0.2">
      <c r="A16" s="187" t="s">
        <v>8</v>
      </c>
      <c r="B16" s="187" t="s">
        <v>16</v>
      </c>
      <c r="C16" s="165">
        <v>2</v>
      </c>
      <c r="D16" s="165">
        <v>3</v>
      </c>
      <c r="E16" s="187" t="s">
        <v>114</v>
      </c>
      <c r="F16" s="187" t="s">
        <v>108</v>
      </c>
      <c r="G16" s="187" t="s">
        <v>113</v>
      </c>
      <c r="H16" s="187" t="s">
        <v>111</v>
      </c>
      <c r="I16" s="187" t="s">
        <v>389</v>
      </c>
      <c r="J16" s="199"/>
      <c r="K16" s="200">
        <v>1</v>
      </c>
      <c r="L16" s="197"/>
      <c r="M16" s="197"/>
    </row>
    <row r="17" spans="1:11" ht="33.75" x14ac:dyDescent="0.2">
      <c r="A17" s="146" t="s">
        <v>8</v>
      </c>
      <c r="B17" s="146" t="s">
        <v>16</v>
      </c>
      <c r="C17" s="146" t="s">
        <v>18</v>
      </c>
      <c r="D17" s="146"/>
      <c r="E17" s="28" t="s">
        <v>116</v>
      </c>
      <c r="F17" s="146" t="s">
        <v>117</v>
      </c>
      <c r="G17" s="187" t="s">
        <v>449</v>
      </c>
      <c r="H17" s="146" t="s">
        <v>118</v>
      </c>
      <c r="I17" s="146" t="s">
        <v>118</v>
      </c>
      <c r="J17" s="201"/>
      <c r="K17" s="154">
        <f>SUM(K19:K22,K23,K25)/6</f>
        <v>1</v>
      </c>
    </row>
    <row r="18" spans="1:11" ht="135" x14ac:dyDescent="0.2">
      <c r="A18" s="146" t="s">
        <v>8</v>
      </c>
      <c r="B18" s="146" t="s">
        <v>16</v>
      </c>
      <c r="C18" s="146" t="s">
        <v>18</v>
      </c>
      <c r="D18" s="146"/>
      <c r="E18" s="146" t="s">
        <v>119</v>
      </c>
      <c r="F18" s="146"/>
      <c r="G18" s="187" t="s">
        <v>449</v>
      </c>
      <c r="H18" s="146"/>
      <c r="I18" s="146"/>
      <c r="J18" s="201"/>
      <c r="K18" s="154">
        <v>1</v>
      </c>
    </row>
    <row r="19" spans="1:11" ht="33.75" x14ac:dyDescent="0.2">
      <c r="A19" s="146" t="s">
        <v>8</v>
      </c>
      <c r="B19" s="146" t="s">
        <v>16</v>
      </c>
      <c r="C19" s="146" t="s">
        <v>18</v>
      </c>
      <c r="D19" s="146" t="s">
        <v>4</v>
      </c>
      <c r="E19" s="146" t="s">
        <v>120</v>
      </c>
      <c r="F19" s="146" t="s">
        <v>121</v>
      </c>
      <c r="G19" s="187" t="s">
        <v>449</v>
      </c>
      <c r="H19" s="146" t="s">
        <v>122</v>
      </c>
      <c r="I19" s="146" t="s">
        <v>387</v>
      </c>
      <c r="J19" s="201"/>
      <c r="K19" s="154">
        <v>1</v>
      </c>
    </row>
    <row r="20" spans="1:11" ht="33.75" x14ac:dyDescent="0.2">
      <c r="A20" s="146" t="s">
        <v>8</v>
      </c>
      <c r="B20" s="146" t="s">
        <v>16</v>
      </c>
      <c r="C20" s="146" t="s">
        <v>18</v>
      </c>
      <c r="D20" s="146" t="s">
        <v>3</v>
      </c>
      <c r="E20" s="146" t="s">
        <v>123</v>
      </c>
      <c r="F20" s="146" t="s">
        <v>121</v>
      </c>
      <c r="G20" s="187" t="s">
        <v>449</v>
      </c>
      <c r="H20" s="146" t="s">
        <v>122</v>
      </c>
      <c r="I20" s="146" t="s">
        <v>388</v>
      </c>
      <c r="J20" s="201"/>
      <c r="K20" s="154">
        <v>1</v>
      </c>
    </row>
    <row r="21" spans="1:11" ht="90" x14ac:dyDescent="0.2">
      <c r="A21" s="146" t="s">
        <v>8</v>
      </c>
      <c r="B21" s="146" t="s">
        <v>16</v>
      </c>
      <c r="C21" s="146" t="s">
        <v>18</v>
      </c>
      <c r="D21" s="146" t="s">
        <v>5</v>
      </c>
      <c r="E21" s="146" t="s">
        <v>124</v>
      </c>
      <c r="F21" s="146" t="s">
        <v>121</v>
      </c>
      <c r="G21" s="187" t="s">
        <v>449</v>
      </c>
      <c r="H21" s="146" t="s">
        <v>122</v>
      </c>
      <c r="I21" s="146" t="s">
        <v>388</v>
      </c>
      <c r="J21" s="201"/>
      <c r="K21" s="154">
        <v>1</v>
      </c>
    </row>
    <row r="22" spans="1:11" ht="33.75" x14ac:dyDescent="0.2">
      <c r="A22" s="146" t="s">
        <v>8</v>
      </c>
      <c r="B22" s="146" t="s">
        <v>16</v>
      </c>
      <c r="C22" s="146" t="s">
        <v>18</v>
      </c>
      <c r="D22" s="146" t="s">
        <v>2</v>
      </c>
      <c r="E22" s="146" t="s">
        <v>125</v>
      </c>
      <c r="F22" s="146" t="s">
        <v>121</v>
      </c>
      <c r="G22" s="187" t="s">
        <v>449</v>
      </c>
      <c r="H22" s="146" t="s">
        <v>122</v>
      </c>
      <c r="I22" s="146" t="s">
        <v>388</v>
      </c>
      <c r="J22" s="201"/>
      <c r="K22" s="154">
        <v>1</v>
      </c>
    </row>
    <row r="23" spans="1:11" ht="12.75" customHeight="1" x14ac:dyDescent="0.2">
      <c r="A23" s="406" t="s">
        <v>8</v>
      </c>
      <c r="B23" s="406" t="s">
        <v>16</v>
      </c>
      <c r="C23" s="406" t="s">
        <v>18</v>
      </c>
      <c r="D23" s="406" t="s">
        <v>11</v>
      </c>
      <c r="E23" s="406" t="s">
        <v>126</v>
      </c>
      <c r="F23" s="406" t="s">
        <v>127</v>
      </c>
      <c r="G23" s="406" t="s">
        <v>449</v>
      </c>
      <c r="H23" s="406" t="s">
        <v>122</v>
      </c>
      <c r="I23" s="406" t="s">
        <v>388</v>
      </c>
      <c r="J23" s="406"/>
      <c r="K23" s="393">
        <v>1</v>
      </c>
    </row>
    <row r="24" spans="1:11" x14ac:dyDescent="0.2">
      <c r="A24" s="408"/>
      <c r="B24" s="408"/>
      <c r="C24" s="408"/>
      <c r="D24" s="408"/>
      <c r="E24" s="408"/>
      <c r="F24" s="408"/>
      <c r="G24" s="408"/>
      <c r="H24" s="408"/>
      <c r="I24" s="408"/>
      <c r="J24" s="408"/>
      <c r="K24" s="392"/>
    </row>
    <row r="25" spans="1:11" ht="45" x14ac:dyDescent="0.2">
      <c r="A25" s="146" t="s">
        <v>8</v>
      </c>
      <c r="B25" s="146" t="s">
        <v>16</v>
      </c>
      <c r="C25" s="146" t="s">
        <v>18</v>
      </c>
      <c r="D25" s="146" t="s">
        <v>12</v>
      </c>
      <c r="E25" s="147" t="s">
        <v>128</v>
      </c>
      <c r="F25" s="147" t="s">
        <v>129</v>
      </c>
      <c r="G25" s="147" t="s">
        <v>455</v>
      </c>
      <c r="H25" s="146" t="s">
        <v>122</v>
      </c>
      <c r="I25" s="146" t="s">
        <v>388</v>
      </c>
      <c r="J25" s="201"/>
      <c r="K25" s="154">
        <v>1</v>
      </c>
    </row>
    <row r="26" spans="1:11" ht="67.5" customHeight="1" x14ac:dyDescent="0.2">
      <c r="A26" s="406" t="s">
        <v>8</v>
      </c>
      <c r="B26" s="406" t="s">
        <v>16</v>
      </c>
      <c r="C26" s="406" t="s">
        <v>18</v>
      </c>
      <c r="D26" s="406" t="s">
        <v>130</v>
      </c>
      <c r="E26" s="406" t="s">
        <v>131</v>
      </c>
      <c r="F26" s="415" t="s">
        <v>132</v>
      </c>
      <c r="G26" s="406" t="s">
        <v>455</v>
      </c>
      <c r="H26" s="406" t="s">
        <v>122</v>
      </c>
      <c r="I26" s="406" t="s">
        <v>388</v>
      </c>
      <c r="J26" s="393"/>
      <c r="K26" s="393">
        <v>1</v>
      </c>
    </row>
    <row r="27" spans="1:11" x14ac:dyDescent="0.2">
      <c r="A27" s="407"/>
      <c r="B27" s="407"/>
      <c r="C27" s="407"/>
      <c r="D27" s="407"/>
      <c r="E27" s="407"/>
      <c r="F27" s="416"/>
      <c r="G27" s="407"/>
      <c r="H27" s="407"/>
      <c r="I27" s="407"/>
      <c r="J27" s="394"/>
      <c r="K27" s="394"/>
    </row>
    <row r="28" spans="1:11" x14ac:dyDescent="0.2">
      <c r="A28" s="408"/>
      <c r="B28" s="408"/>
      <c r="C28" s="408"/>
      <c r="D28" s="408"/>
      <c r="E28" s="408"/>
      <c r="F28" s="417"/>
      <c r="G28" s="408"/>
      <c r="H28" s="408"/>
      <c r="I28" s="408"/>
      <c r="J28" s="392"/>
      <c r="K28" s="392"/>
    </row>
    <row r="29" spans="1:11" ht="33.75" x14ac:dyDescent="0.2">
      <c r="A29" s="146" t="s">
        <v>8</v>
      </c>
      <c r="B29" s="146" t="s">
        <v>16</v>
      </c>
      <c r="C29" s="146" t="s">
        <v>19</v>
      </c>
      <c r="D29" s="149"/>
      <c r="E29" s="194" t="s">
        <v>133</v>
      </c>
      <c r="F29" s="146" t="s">
        <v>110</v>
      </c>
      <c r="G29" s="186" t="s">
        <v>455</v>
      </c>
      <c r="H29" s="23" t="s">
        <v>111</v>
      </c>
      <c r="I29" s="23" t="s">
        <v>111</v>
      </c>
      <c r="J29" s="201"/>
      <c r="K29" s="217">
        <v>1</v>
      </c>
    </row>
    <row r="30" spans="1:11" ht="123.75" x14ac:dyDescent="0.2">
      <c r="A30" s="146" t="s">
        <v>8</v>
      </c>
      <c r="B30" s="146" t="s">
        <v>16</v>
      </c>
      <c r="C30" s="146" t="s">
        <v>19</v>
      </c>
      <c r="D30" s="146" t="s">
        <v>4</v>
      </c>
      <c r="E30" s="148" t="s">
        <v>134</v>
      </c>
      <c r="F30" s="148" t="s">
        <v>135</v>
      </c>
      <c r="G30" s="187" t="s">
        <v>449</v>
      </c>
      <c r="H30" s="146" t="s">
        <v>136</v>
      </c>
      <c r="I30" s="146" t="s">
        <v>390</v>
      </c>
      <c r="J30" s="201" t="s">
        <v>439</v>
      </c>
      <c r="K30" s="154">
        <v>1</v>
      </c>
    </row>
    <row r="31" spans="1:11" ht="80.25" customHeight="1" x14ac:dyDescent="0.2">
      <c r="A31" s="146" t="s">
        <v>8</v>
      </c>
      <c r="B31" s="146" t="s">
        <v>16</v>
      </c>
      <c r="C31" s="146" t="s">
        <v>19</v>
      </c>
      <c r="D31" s="146" t="s">
        <v>3</v>
      </c>
      <c r="E31" s="146" t="s">
        <v>137</v>
      </c>
      <c r="F31" s="146" t="s">
        <v>138</v>
      </c>
      <c r="G31" s="187" t="s">
        <v>449</v>
      </c>
      <c r="H31" s="146" t="s">
        <v>139</v>
      </c>
      <c r="I31" s="146" t="s">
        <v>391</v>
      </c>
      <c r="J31" s="201"/>
      <c r="K31" s="154">
        <v>1</v>
      </c>
    </row>
    <row r="32" spans="1:11" ht="45" x14ac:dyDescent="0.2">
      <c r="A32" s="146" t="s">
        <v>8</v>
      </c>
      <c r="B32" s="146" t="s">
        <v>16</v>
      </c>
      <c r="C32" s="146" t="s">
        <v>19</v>
      </c>
      <c r="D32" s="146">
        <v>3</v>
      </c>
      <c r="E32" s="146" t="s">
        <v>140</v>
      </c>
      <c r="F32" s="146" t="s">
        <v>141</v>
      </c>
      <c r="G32" s="187" t="s">
        <v>449</v>
      </c>
      <c r="H32" s="146" t="s">
        <v>142</v>
      </c>
      <c r="I32" s="146" t="s">
        <v>392</v>
      </c>
      <c r="J32" s="201"/>
      <c r="K32" s="154">
        <v>1</v>
      </c>
    </row>
    <row r="33" spans="1:11" ht="101.25" x14ac:dyDescent="0.2">
      <c r="A33" s="146" t="s">
        <v>8</v>
      </c>
      <c r="B33" s="146" t="s">
        <v>16</v>
      </c>
      <c r="C33" s="146" t="s">
        <v>19</v>
      </c>
      <c r="D33" s="146">
        <v>4</v>
      </c>
      <c r="E33" s="146" t="s">
        <v>560</v>
      </c>
      <c r="F33" s="146" t="s">
        <v>143</v>
      </c>
      <c r="G33" s="187" t="s">
        <v>449</v>
      </c>
      <c r="H33" s="146" t="s">
        <v>144</v>
      </c>
      <c r="I33" s="146" t="s">
        <v>561</v>
      </c>
      <c r="J33" s="201"/>
      <c r="K33" s="154">
        <v>1</v>
      </c>
    </row>
    <row r="34" spans="1:11" ht="92.25" customHeight="1" x14ac:dyDescent="0.2">
      <c r="A34" s="146" t="s">
        <v>8</v>
      </c>
      <c r="B34" s="146" t="s">
        <v>16</v>
      </c>
      <c r="C34" s="146" t="s">
        <v>19</v>
      </c>
      <c r="D34" s="146">
        <v>5</v>
      </c>
      <c r="E34" s="146" t="s">
        <v>145</v>
      </c>
      <c r="F34" s="146" t="s">
        <v>146</v>
      </c>
      <c r="G34" s="187" t="s">
        <v>449</v>
      </c>
      <c r="H34" s="146" t="s">
        <v>147</v>
      </c>
      <c r="I34" s="146" t="s">
        <v>393</v>
      </c>
      <c r="J34" s="201"/>
      <c r="K34" s="154">
        <v>1</v>
      </c>
    </row>
    <row r="35" spans="1:11" ht="118.5" customHeight="1" x14ac:dyDescent="0.2">
      <c r="A35" s="146" t="s">
        <v>8</v>
      </c>
      <c r="B35" s="146" t="s">
        <v>16</v>
      </c>
      <c r="C35" s="146" t="s">
        <v>19</v>
      </c>
      <c r="D35" s="146">
        <v>6</v>
      </c>
      <c r="E35" s="146" t="s">
        <v>34</v>
      </c>
      <c r="F35" s="146" t="s">
        <v>108</v>
      </c>
      <c r="G35" s="187" t="s">
        <v>449</v>
      </c>
      <c r="H35" s="146" t="s">
        <v>35</v>
      </c>
      <c r="I35" s="146" t="s">
        <v>394</v>
      </c>
      <c r="J35" s="201"/>
      <c r="K35" s="154">
        <v>1</v>
      </c>
    </row>
    <row r="36" spans="1:11" ht="78.75" x14ac:dyDescent="0.2">
      <c r="A36" s="146" t="s">
        <v>8</v>
      </c>
      <c r="B36" s="146" t="s">
        <v>16</v>
      </c>
      <c r="C36" s="146" t="s">
        <v>19</v>
      </c>
      <c r="D36" s="146">
        <v>7</v>
      </c>
      <c r="E36" s="146" t="s">
        <v>36</v>
      </c>
      <c r="F36" s="146" t="s">
        <v>146</v>
      </c>
      <c r="G36" s="187" t="s">
        <v>449</v>
      </c>
      <c r="H36" s="146" t="s">
        <v>37</v>
      </c>
      <c r="I36" s="146" t="s">
        <v>399</v>
      </c>
      <c r="J36" s="201"/>
      <c r="K36" s="154">
        <v>1</v>
      </c>
    </row>
    <row r="37" spans="1:11" ht="112.5" x14ac:dyDescent="0.2">
      <c r="A37" s="146" t="s">
        <v>8</v>
      </c>
      <c r="B37" s="146" t="s">
        <v>16</v>
      </c>
      <c r="C37" s="146" t="s">
        <v>19</v>
      </c>
      <c r="D37" s="146">
        <v>8</v>
      </c>
      <c r="E37" s="146" t="s">
        <v>39</v>
      </c>
      <c r="F37" s="146" t="s">
        <v>110</v>
      </c>
      <c r="G37" s="187" t="s">
        <v>449</v>
      </c>
      <c r="H37" s="146" t="s">
        <v>40</v>
      </c>
      <c r="I37" s="146" t="s">
        <v>395</v>
      </c>
      <c r="J37" s="201"/>
      <c r="K37" s="154">
        <v>1</v>
      </c>
    </row>
    <row r="38" spans="1:11" ht="101.25" x14ac:dyDescent="0.2">
      <c r="A38" s="146" t="s">
        <v>8</v>
      </c>
      <c r="B38" s="146" t="s">
        <v>16</v>
      </c>
      <c r="C38" s="146" t="s">
        <v>19</v>
      </c>
      <c r="D38" s="146">
        <v>9</v>
      </c>
      <c r="E38" s="146" t="s">
        <v>41</v>
      </c>
      <c r="F38" s="146" t="s">
        <v>110</v>
      </c>
      <c r="G38" s="146" t="s">
        <v>450</v>
      </c>
      <c r="H38" s="146" t="s">
        <v>42</v>
      </c>
      <c r="I38" s="146" t="s">
        <v>562</v>
      </c>
      <c r="J38" s="201"/>
      <c r="K38" s="154">
        <v>1</v>
      </c>
    </row>
    <row r="39" spans="1:11" ht="62.25" customHeight="1" x14ac:dyDescent="0.2">
      <c r="A39" s="146" t="s">
        <v>8</v>
      </c>
      <c r="B39" s="146" t="s">
        <v>16</v>
      </c>
      <c r="C39" s="146" t="s">
        <v>19</v>
      </c>
      <c r="D39" s="146" t="s">
        <v>24</v>
      </c>
      <c r="E39" s="146" t="s">
        <v>43</v>
      </c>
      <c r="F39" s="146" t="s">
        <v>110</v>
      </c>
      <c r="G39" s="146" t="s">
        <v>450</v>
      </c>
      <c r="H39" s="146" t="s">
        <v>44</v>
      </c>
      <c r="I39" s="146" t="s">
        <v>396</v>
      </c>
      <c r="J39" s="201"/>
      <c r="K39" s="154">
        <v>1</v>
      </c>
    </row>
    <row r="40" spans="1:11" ht="135" x14ac:dyDescent="0.2">
      <c r="A40" s="146" t="s">
        <v>8</v>
      </c>
      <c r="B40" s="146" t="s">
        <v>16</v>
      </c>
      <c r="C40" s="146" t="s">
        <v>19</v>
      </c>
      <c r="D40" s="146" t="s">
        <v>25</v>
      </c>
      <c r="E40" s="146" t="s">
        <v>45</v>
      </c>
      <c r="F40" s="146" t="s">
        <v>110</v>
      </c>
      <c r="G40" s="146" t="s">
        <v>450</v>
      </c>
      <c r="H40" s="147" t="s">
        <v>46</v>
      </c>
      <c r="I40" s="147" t="s">
        <v>433</v>
      </c>
      <c r="J40" s="201"/>
      <c r="K40" s="154">
        <v>1</v>
      </c>
    </row>
    <row r="41" spans="1:11" ht="12.75" customHeight="1" x14ac:dyDescent="0.2">
      <c r="A41" s="406" t="s">
        <v>8</v>
      </c>
      <c r="B41" s="406" t="s">
        <v>16</v>
      </c>
      <c r="C41" s="406" t="s">
        <v>19</v>
      </c>
      <c r="D41" s="406" t="s">
        <v>26</v>
      </c>
      <c r="E41" s="406" t="s">
        <v>47</v>
      </c>
      <c r="F41" s="406" t="s">
        <v>110</v>
      </c>
      <c r="G41" s="406" t="s">
        <v>450</v>
      </c>
      <c r="H41" s="415" t="s">
        <v>150</v>
      </c>
      <c r="I41" s="415" t="s">
        <v>397</v>
      </c>
      <c r="J41" s="406"/>
    </row>
    <row r="42" spans="1:11" x14ac:dyDescent="0.2">
      <c r="A42" s="407"/>
      <c r="B42" s="407"/>
      <c r="C42" s="407"/>
      <c r="D42" s="407"/>
      <c r="E42" s="407"/>
      <c r="F42" s="407"/>
      <c r="G42" s="407"/>
      <c r="H42" s="416"/>
      <c r="I42" s="416"/>
      <c r="J42" s="407"/>
    </row>
    <row r="43" spans="1:11" x14ac:dyDescent="0.2">
      <c r="A43" s="407"/>
      <c r="B43" s="407"/>
      <c r="C43" s="407"/>
      <c r="D43" s="407"/>
      <c r="E43" s="407"/>
      <c r="F43" s="407"/>
      <c r="G43" s="407"/>
      <c r="H43" s="416"/>
      <c r="I43" s="416"/>
      <c r="J43" s="407"/>
    </row>
    <row r="44" spans="1:11" ht="157.5" customHeight="1" x14ac:dyDescent="0.2">
      <c r="A44" s="408"/>
      <c r="B44" s="408"/>
      <c r="C44" s="408"/>
      <c r="D44" s="408"/>
      <c r="E44" s="408"/>
      <c r="F44" s="408"/>
      <c r="G44" s="408"/>
      <c r="H44" s="417"/>
      <c r="I44" s="417"/>
      <c r="J44" s="408"/>
      <c r="K44" s="154">
        <v>1</v>
      </c>
    </row>
    <row r="45" spans="1:11" ht="56.25" x14ac:dyDescent="0.2">
      <c r="A45" s="146" t="s">
        <v>8</v>
      </c>
      <c r="B45" s="146" t="s">
        <v>16</v>
      </c>
      <c r="C45" s="146" t="s">
        <v>19</v>
      </c>
      <c r="D45" s="146" t="s">
        <v>27</v>
      </c>
      <c r="E45" s="146" t="s">
        <v>48</v>
      </c>
      <c r="F45" s="146" t="s">
        <v>110</v>
      </c>
      <c r="G45" s="297" t="s">
        <v>450</v>
      </c>
      <c r="H45" s="148" t="s">
        <v>49</v>
      </c>
      <c r="I45" s="146" t="s">
        <v>400</v>
      </c>
      <c r="J45" s="201"/>
      <c r="K45" s="154">
        <v>1</v>
      </c>
    </row>
    <row r="46" spans="1:11" ht="45" x14ac:dyDescent="0.2">
      <c r="A46" s="146" t="s">
        <v>8</v>
      </c>
      <c r="B46" s="146" t="s">
        <v>16</v>
      </c>
      <c r="C46" s="146" t="s">
        <v>19</v>
      </c>
      <c r="D46" s="146" t="s">
        <v>28</v>
      </c>
      <c r="E46" s="146" t="s">
        <v>50</v>
      </c>
      <c r="F46" s="146" t="s">
        <v>146</v>
      </c>
      <c r="G46" s="297" t="s">
        <v>450</v>
      </c>
      <c r="H46" s="146" t="s">
        <v>51</v>
      </c>
      <c r="I46" s="146" t="s">
        <v>398</v>
      </c>
      <c r="J46" s="201"/>
      <c r="K46" s="154">
        <v>1</v>
      </c>
    </row>
    <row r="47" spans="1:11" ht="120.75" customHeight="1" x14ac:dyDescent="0.2">
      <c r="A47" s="146" t="s">
        <v>8</v>
      </c>
      <c r="B47" s="146" t="s">
        <v>16</v>
      </c>
      <c r="C47" s="146" t="s">
        <v>20</v>
      </c>
      <c r="D47" s="146"/>
      <c r="E47" s="28" t="s">
        <v>484</v>
      </c>
      <c r="F47" s="146" t="s">
        <v>110</v>
      </c>
      <c r="G47" s="297" t="s">
        <v>450</v>
      </c>
      <c r="H47" s="146" t="s">
        <v>111</v>
      </c>
      <c r="I47" s="146" t="s">
        <v>111</v>
      </c>
      <c r="J47" s="201"/>
      <c r="K47" s="154">
        <f>SUM(K48:K50)/3</f>
        <v>1</v>
      </c>
    </row>
    <row r="48" spans="1:11" ht="135" x14ac:dyDescent="0.2">
      <c r="A48" s="146" t="s">
        <v>8</v>
      </c>
      <c r="B48" s="146" t="s">
        <v>16</v>
      </c>
      <c r="C48" s="146" t="s">
        <v>20</v>
      </c>
      <c r="D48" s="146" t="s">
        <v>4</v>
      </c>
      <c r="E48" s="146" t="s">
        <v>485</v>
      </c>
      <c r="F48" s="146" t="s">
        <v>115</v>
      </c>
      <c r="G48" s="297" t="s">
        <v>450</v>
      </c>
      <c r="H48" s="146" t="s">
        <v>52</v>
      </c>
      <c r="I48" s="146" t="s">
        <v>486</v>
      </c>
      <c r="J48" s="201"/>
      <c r="K48" s="154">
        <v>1</v>
      </c>
    </row>
    <row r="49" spans="1:11" ht="67.5" x14ac:dyDescent="0.2">
      <c r="A49" s="146" t="s">
        <v>8</v>
      </c>
      <c r="B49" s="146" t="s">
        <v>16</v>
      </c>
      <c r="C49" s="146" t="s">
        <v>20</v>
      </c>
      <c r="D49" s="146" t="s">
        <v>3</v>
      </c>
      <c r="E49" s="146" t="s">
        <v>53</v>
      </c>
      <c r="F49" s="146" t="s">
        <v>108</v>
      </c>
      <c r="G49" s="297" t="s">
        <v>450</v>
      </c>
      <c r="H49" s="146" t="s">
        <v>54</v>
      </c>
      <c r="I49" s="146" t="s">
        <v>563</v>
      </c>
      <c r="J49" s="201"/>
      <c r="K49" s="154">
        <v>1</v>
      </c>
    </row>
    <row r="50" spans="1:11" ht="33.75" x14ac:dyDescent="0.2">
      <c r="A50" s="146" t="s">
        <v>8</v>
      </c>
      <c r="B50" s="146" t="s">
        <v>16</v>
      </c>
      <c r="C50" s="146" t="s">
        <v>20</v>
      </c>
      <c r="D50" s="146" t="s">
        <v>5</v>
      </c>
      <c r="E50" s="146" t="s">
        <v>55</v>
      </c>
      <c r="F50" s="146" t="s">
        <v>108</v>
      </c>
      <c r="G50" s="146" t="s">
        <v>277</v>
      </c>
      <c r="H50" s="146" t="s">
        <v>54</v>
      </c>
      <c r="I50" s="146" t="s">
        <v>401</v>
      </c>
      <c r="J50" s="201"/>
      <c r="K50" s="154">
        <v>1</v>
      </c>
    </row>
    <row r="51" spans="1:11" ht="52.5" x14ac:dyDescent="0.2">
      <c r="A51" s="146" t="s">
        <v>8</v>
      </c>
      <c r="B51" s="146" t="s">
        <v>16</v>
      </c>
      <c r="C51" s="146" t="s">
        <v>21</v>
      </c>
      <c r="D51" s="146"/>
      <c r="E51" s="28" t="s">
        <v>56</v>
      </c>
      <c r="F51" s="146" t="s">
        <v>110</v>
      </c>
      <c r="G51" s="146" t="s">
        <v>277</v>
      </c>
      <c r="H51" s="146" t="s">
        <v>57</v>
      </c>
      <c r="I51" s="146" t="s">
        <v>410</v>
      </c>
      <c r="J51" s="201"/>
      <c r="K51" s="217">
        <v>0.8</v>
      </c>
    </row>
    <row r="52" spans="1:11" ht="90" x14ac:dyDescent="0.2">
      <c r="A52" s="146" t="s">
        <v>8</v>
      </c>
      <c r="B52" s="146" t="s">
        <v>16</v>
      </c>
      <c r="C52" s="146" t="s">
        <v>21</v>
      </c>
      <c r="D52" s="146" t="s">
        <v>4</v>
      </c>
      <c r="E52" s="146" t="s">
        <v>58</v>
      </c>
      <c r="F52" s="146" t="s">
        <v>59</v>
      </c>
      <c r="G52" s="146" t="s">
        <v>450</v>
      </c>
      <c r="H52" s="146" t="s">
        <v>60</v>
      </c>
      <c r="I52" s="146" t="s">
        <v>402</v>
      </c>
      <c r="J52" s="201"/>
      <c r="K52" s="154">
        <v>1</v>
      </c>
    </row>
    <row r="53" spans="1:11" ht="67.5" x14ac:dyDescent="0.2">
      <c r="A53" s="146" t="s">
        <v>8</v>
      </c>
      <c r="B53" s="146" t="s">
        <v>16</v>
      </c>
      <c r="C53" s="146" t="s">
        <v>21</v>
      </c>
      <c r="D53" s="146" t="s">
        <v>3</v>
      </c>
      <c r="E53" s="146" t="s">
        <v>61</v>
      </c>
      <c r="F53" s="146" t="s">
        <v>146</v>
      </c>
      <c r="G53" s="146" t="s">
        <v>450</v>
      </c>
      <c r="H53" s="146" t="s">
        <v>57</v>
      </c>
      <c r="I53" s="146" t="s">
        <v>403</v>
      </c>
      <c r="J53" s="201"/>
      <c r="K53" s="154">
        <v>1</v>
      </c>
    </row>
    <row r="54" spans="1:11" ht="101.25" x14ac:dyDescent="0.2">
      <c r="A54" s="146" t="s">
        <v>8</v>
      </c>
      <c r="B54" s="146" t="s">
        <v>16</v>
      </c>
      <c r="C54" s="146" t="s">
        <v>21</v>
      </c>
      <c r="D54" s="146" t="s">
        <v>5</v>
      </c>
      <c r="E54" s="146" t="s">
        <v>62</v>
      </c>
      <c r="F54" s="146" t="s">
        <v>146</v>
      </c>
      <c r="G54" s="146" t="s">
        <v>450</v>
      </c>
      <c r="H54" s="146" t="s">
        <v>51</v>
      </c>
      <c r="I54" s="146" t="s">
        <v>404</v>
      </c>
      <c r="J54" s="201"/>
      <c r="K54" s="154">
        <v>1</v>
      </c>
    </row>
    <row r="55" spans="1:11" ht="78.75" x14ac:dyDescent="0.2">
      <c r="A55" s="146" t="s">
        <v>8</v>
      </c>
      <c r="B55" s="146" t="s">
        <v>16</v>
      </c>
      <c r="C55" s="146" t="s">
        <v>21</v>
      </c>
      <c r="D55" s="146" t="s">
        <v>2</v>
      </c>
      <c r="E55" s="146" t="s">
        <v>63</v>
      </c>
      <c r="F55" s="146" t="s">
        <v>146</v>
      </c>
      <c r="G55" s="146" t="s">
        <v>450</v>
      </c>
      <c r="H55" s="146" t="s">
        <v>64</v>
      </c>
      <c r="I55" s="146" t="s">
        <v>405</v>
      </c>
      <c r="J55" s="201"/>
      <c r="K55" s="154">
        <v>1</v>
      </c>
    </row>
    <row r="56" spans="1:11" ht="45" x14ac:dyDescent="0.2">
      <c r="A56" s="146" t="s">
        <v>8</v>
      </c>
      <c r="B56" s="146" t="s">
        <v>16</v>
      </c>
      <c r="C56" s="146" t="s">
        <v>21</v>
      </c>
      <c r="D56" s="146" t="s">
        <v>11</v>
      </c>
      <c r="E56" s="146" t="s">
        <v>65</v>
      </c>
      <c r="F56" s="146" t="s">
        <v>146</v>
      </c>
      <c r="G56" s="146" t="s">
        <v>450</v>
      </c>
      <c r="H56" s="146" t="s">
        <v>66</v>
      </c>
      <c r="I56" s="146" t="s">
        <v>483</v>
      </c>
      <c r="J56" s="201"/>
      <c r="K56" s="154">
        <v>0</v>
      </c>
    </row>
    <row r="57" spans="1:11" ht="33.75" x14ac:dyDescent="0.2">
      <c r="A57" s="146" t="s">
        <v>8</v>
      </c>
      <c r="B57" s="146" t="s">
        <v>16</v>
      </c>
      <c r="C57" s="146" t="s">
        <v>21</v>
      </c>
      <c r="D57" s="146" t="s">
        <v>12</v>
      </c>
      <c r="E57" s="146" t="s">
        <v>67</v>
      </c>
      <c r="F57" s="146" t="s">
        <v>146</v>
      </c>
      <c r="G57" s="146" t="s">
        <v>450</v>
      </c>
      <c r="H57" s="146" t="s">
        <v>68</v>
      </c>
      <c r="I57" s="146" t="s">
        <v>406</v>
      </c>
      <c r="J57" s="201"/>
      <c r="K57" s="154">
        <v>1</v>
      </c>
    </row>
    <row r="58" spans="1:11" ht="136.5" customHeight="1" x14ac:dyDescent="0.2">
      <c r="A58" s="146" t="s">
        <v>8</v>
      </c>
      <c r="B58" s="146" t="s">
        <v>16</v>
      </c>
      <c r="C58" s="146" t="s">
        <v>21</v>
      </c>
      <c r="D58" s="146">
        <v>7</v>
      </c>
      <c r="E58" s="29" t="s">
        <v>69</v>
      </c>
      <c r="F58" s="146" t="s">
        <v>146</v>
      </c>
      <c r="G58" s="146" t="s">
        <v>450</v>
      </c>
      <c r="H58" s="146" t="s">
        <v>70</v>
      </c>
      <c r="I58" s="147" t="s">
        <v>407</v>
      </c>
      <c r="J58" s="201"/>
      <c r="K58" s="154">
        <v>1</v>
      </c>
    </row>
    <row r="59" spans="1:11" ht="56.25" x14ac:dyDescent="0.2">
      <c r="A59" s="146" t="s">
        <v>8</v>
      </c>
      <c r="B59" s="146" t="s">
        <v>16</v>
      </c>
      <c r="C59" s="146" t="s">
        <v>21</v>
      </c>
      <c r="D59" s="149">
        <v>8</v>
      </c>
      <c r="E59" s="146" t="s">
        <v>31</v>
      </c>
      <c r="F59" s="23" t="s">
        <v>146</v>
      </c>
      <c r="G59" s="146" t="s">
        <v>450</v>
      </c>
      <c r="H59" s="146" t="s">
        <v>57</v>
      </c>
      <c r="I59" s="146" t="s">
        <v>564</v>
      </c>
      <c r="J59" s="201"/>
      <c r="K59" s="154">
        <v>0</v>
      </c>
    </row>
    <row r="60" spans="1:11" ht="33.75" x14ac:dyDescent="0.2">
      <c r="A60" s="146" t="s">
        <v>8</v>
      </c>
      <c r="B60" s="146" t="s">
        <v>16</v>
      </c>
      <c r="C60" s="146" t="s">
        <v>21</v>
      </c>
      <c r="D60" s="146">
        <v>9</v>
      </c>
      <c r="E60" s="146" t="s">
        <v>71</v>
      </c>
      <c r="F60" s="146" t="s">
        <v>146</v>
      </c>
      <c r="G60" s="146" t="s">
        <v>450</v>
      </c>
      <c r="H60" s="146" t="s">
        <v>57</v>
      </c>
      <c r="I60" s="146" t="s">
        <v>565</v>
      </c>
      <c r="J60" s="203" t="s">
        <v>432</v>
      </c>
      <c r="K60" s="154">
        <v>1</v>
      </c>
    </row>
    <row r="61" spans="1:11" ht="56.25" x14ac:dyDescent="0.2">
      <c r="A61" s="146" t="s">
        <v>8</v>
      </c>
      <c r="B61" s="146" t="s">
        <v>16</v>
      </c>
      <c r="C61" s="146" t="s">
        <v>21</v>
      </c>
      <c r="D61" s="149">
        <v>11</v>
      </c>
      <c r="E61" s="146" t="s">
        <v>30</v>
      </c>
      <c r="F61" s="23" t="s">
        <v>146</v>
      </c>
      <c r="G61" s="146" t="s">
        <v>450</v>
      </c>
      <c r="H61" s="146" t="s">
        <v>72</v>
      </c>
      <c r="I61" s="146" t="s">
        <v>409</v>
      </c>
      <c r="J61" s="201"/>
      <c r="K61" s="154">
        <v>1</v>
      </c>
    </row>
    <row r="62" spans="1:11" ht="56.25" x14ac:dyDescent="0.2">
      <c r="A62" s="146" t="s">
        <v>8</v>
      </c>
      <c r="B62" s="146" t="s">
        <v>16</v>
      </c>
      <c r="C62" s="146" t="s">
        <v>21</v>
      </c>
      <c r="D62" s="146">
        <v>12</v>
      </c>
      <c r="E62" s="146" t="s">
        <v>73</v>
      </c>
      <c r="F62" s="146" t="s">
        <v>146</v>
      </c>
      <c r="G62" s="146" t="s">
        <v>450</v>
      </c>
      <c r="H62" s="146" t="s">
        <v>74</v>
      </c>
      <c r="I62" s="146" t="s">
        <v>408</v>
      </c>
      <c r="J62" s="201"/>
      <c r="K62" s="154">
        <v>1</v>
      </c>
    </row>
    <row r="63" spans="1:11" ht="94.5" customHeight="1" x14ac:dyDescent="0.2">
      <c r="A63" s="146" t="s">
        <v>8</v>
      </c>
      <c r="B63" s="146" t="s">
        <v>16</v>
      </c>
      <c r="C63" s="146" t="s">
        <v>21</v>
      </c>
      <c r="D63" s="149">
        <v>13</v>
      </c>
      <c r="E63" s="147" t="s">
        <v>32</v>
      </c>
      <c r="F63" s="23" t="s">
        <v>146</v>
      </c>
      <c r="G63" s="146" t="s">
        <v>450</v>
      </c>
      <c r="H63" s="146" t="s">
        <v>75</v>
      </c>
      <c r="I63" s="147" t="s">
        <v>566</v>
      </c>
      <c r="J63" s="201"/>
      <c r="K63" s="154">
        <v>1</v>
      </c>
    </row>
    <row r="64" spans="1:11" ht="33.75" x14ac:dyDescent="0.2">
      <c r="A64" s="146" t="s">
        <v>8</v>
      </c>
      <c r="B64" s="146" t="s">
        <v>16</v>
      </c>
      <c r="C64" s="146" t="s">
        <v>22</v>
      </c>
      <c r="D64" s="146"/>
      <c r="E64" s="28" t="s">
        <v>76</v>
      </c>
      <c r="F64" s="146" t="s">
        <v>110</v>
      </c>
      <c r="G64" s="146" t="s">
        <v>450</v>
      </c>
      <c r="H64" s="146" t="s">
        <v>111</v>
      </c>
      <c r="I64" s="146" t="s">
        <v>111</v>
      </c>
      <c r="J64" s="201"/>
      <c r="K64" s="154">
        <v>0.7</v>
      </c>
    </row>
    <row r="65" spans="1:11" ht="67.5" x14ac:dyDescent="0.2">
      <c r="A65" s="146" t="s">
        <v>8</v>
      </c>
      <c r="B65" s="146" t="s">
        <v>16</v>
      </c>
      <c r="C65" s="146" t="s">
        <v>22</v>
      </c>
      <c r="D65" s="146" t="s">
        <v>4</v>
      </c>
      <c r="E65" s="146" t="s">
        <v>77</v>
      </c>
      <c r="F65" s="146" t="s">
        <v>78</v>
      </c>
      <c r="G65" s="146" t="s">
        <v>112</v>
      </c>
      <c r="H65" s="146" t="s">
        <v>79</v>
      </c>
      <c r="I65" s="146" t="s">
        <v>567</v>
      </c>
      <c r="J65" s="201"/>
      <c r="K65" s="154">
        <v>1</v>
      </c>
    </row>
    <row r="66" spans="1:11" ht="12.75" customHeight="1" x14ac:dyDescent="0.2">
      <c r="A66" s="406" t="s">
        <v>8</v>
      </c>
      <c r="B66" s="406" t="s">
        <v>16</v>
      </c>
      <c r="C66" s="406" t="s">
        <v>22</v>
      </c>
      <c r="D66" s="406" t="s">
        <v>3</v>
      </c>
      <c r="E66" s="406" t="s">
        <v>80</v>
      </c>
      <c r="F66" s="406" t="s">
        <v>81</v>
      </c>
      <c r="G66" s="406" t="s">
        <v>112</v>
      </c>
      <c r="H66" s="406" t="s">
        <v>82</v>
      </c>
      <c r="I66" s="406" t="s">
        <v>411</v>
      </c>
      <c r="J66" s="406"/>
    </row>
    <row r="67" spans="1:11" ht="81.75" customHeight="1" x14ac:dyDescent="0.2">
      <c r="A67" s="408"/>
      <c r="B67" s="408"/>
      <c r="C67" s="408"/>
      <c r="D67" s="408"/>
      <c r="E67" s="408"/>
      <c r="F67" s="408"/>
      <c r="G67" s="408"/>
      <c r="H67" s="408"/>
      <c r="I67" s="408"/>
      <c r="J67" s="408"/>
      <c r="K67" s="154">
        <v>1</v>
      </c>
    </row>
    <row r="68" spans="1:11" ht="112.5" x14ac:dyDescent="0.2">
      <c r="A68" s="146" t="s">
        <v>8</v>
      </c>
      <c r="B68" s="146" t="s">
        <v>16</v>
      </c>
      <c r="C68" s="146" t="s">
        <v>22</v>
      </c>
      <c r="D68" s="149">
        <v>3</v>
      </c>
      <c r="E68" s="147" t="s">
        <v>568</v>
      </c>
      <c r="F68" s="23" t="s">
        <v>83</v>
      </c>
      <c r="G68" s="146" t="s">
        <v>112</v>
      </c>
      <c r="H68" s="146" t="s">
        <v>84</v>
      </c>
      <c r="I68" s="147" t="s">
        <v>569</v>
      </c>
      <c r="J68" s="201"/>
      <c r="K68" s="154">
        <v>1</v>
      </c>
    </row>
    <row r="69" spans="1:11" ht="157.5" x14ac:dyDescent="0.2">
      <c r="A69" s="146">
        <v>9</v>
      </c>
      <c r="B69" s="146">
        <v>1</v>
      </c>
      <c r="C69" s="146">
        <v>7</v>
      </c>
      <c r="D69" s="149">
        <v>4</v>
      </c>
      <c r="E69" s="147" t="s">
        <v>33</v>
      </c>
      <c r="F69" s="23" t="s">
        <v>85</v>
      </c>
      <c r="G69" s="146" t="s">
        <v>112</v>
      </c>
      <c r="H69" s="146" t="s">
        <v>86</v>
      </c>
      <c r="I69" s="146" t="s">
        <v>413</v>
      </c>
      <c r="J69" s="201"/>
      <c r="K69" s="154">
        <v>1</v>
      </c>
    </row>
    <row r="70" spans="1:11" ht="22.5" customHeight="1" x14ac:dyDescent="0.2">
      <c r="A70" s="406">
        <v>9</v>
      </c>
      <c r="B70" s="406">
        <v>1</v>
      </c>
      <c r="C70" s="406">
        <v>7</v>
      </c>
      <c r="D70" s="406">
        <v>5</v>
      </c>
      <c r="E70" s="147" t="s">
        <v>87</v>
      </c>
      <c r="F70" s="406" t="s">
        <v>81</v>
      </c>
      <c r="G70" s="406" t="s">
        <v>450</v>
      </c>
      <c r="H70" s="406" t="s">
        <v>88</v>
      </c>
      <c r="I70" s="406" t="s">
        <v>570</v>
      </c>
      <c r="J70" s="391"/>
      <c r="K70" s="391">
        <v>0</v>
      </c>
    </row>
    <row r="71" spans="1:11" ht="45" x14ac:dyDescent="0.2">
      <c r="A71" s="408"/>
      <c r="B71" s="408"/>
      <c r="C71" s="408"/>
      <c r="D71" s="408"/>
      <c r="E71" s="30" t="s">
        <v>148</v>
      </c>
      <c r="F71" s="408"/>
      <c r="G71" s="408"/>
      <c r="H71" s="408"/>
      <c r="I71" s="408"/>
      <c r="J71" s="392"/>
      <c r="K71" s="392"/>
    </row>
    <row r="72" spans="1:11" ht="12.75" customHeight="1" x14ac:dyDescent="0.2">
      <c r="A72" s="406" t="s">
        <v>8</v>
      </c>
      <c r="B72" s="406" t="s">
        <v>16</v>
      </c>
      <c r="C72" s="406" t="s">
        <v>22</v>
      </c>
      <c r="D72" s="406">
        <v>6</v>
      </c>
      <c r="E72" s="407" t="s">
        <v>151</v>
      </c>
      <c r="F72" s="406" t="s">
        <v>85</v>
      </c>
      <c r="G72" s="406" t="s">
        <v>112</v>
      </c>
      <c r="H72" s="406" t="s">
        <v>88</v>
      </c>
      <c r="I72" s="406" t="s">
        <v>571</v>
      </c>
      <c r="J72" s="201"/>
    </row>
    <row r="73" spans="1:11" ht="77.25" customHeight="1" x14ac:dyDescent="0.2">
      <c r="A73" s="408"/>
      <c r="B73" s="408"/>
      <c r="C73" s="408"/>
      <c r="D73" s="408"/>
      <c r="E73" s="408"/>
      <c r="F73" s="408"/>
      <c r="G73" s="408"/>
      <c r="H73" s="408"/>
      <c r="I73" s="408"/>
      <c r="J73" s="201"/>
      <c r="K73" s="154">
        <v>1</v>
      </c>
    </row>
    <row r="74" spans="1:11" ht="78.75" x14ac:dyDescent="0.2">
      <c r="A74" s="146" t="s">
        <v>8</v>
      </c>
      <c r="B74" s="146" t="s">
        <v>16</v>
      </c>
      <c r="C74" s="146" t="s">
        <v>22</v>
      </c>
      <c r="D74" s="146">
        <v>7</v>
      </c>
      <c r="E74" s="146" t="s">
        <v>152</v>
      </c>
      <c r="F74" s="146" t="s">
        <v>85</v>
      </c>
      <c r="G74" s="146" t="s">
        <v>450</v>
      </c>
      <c r="H74" s="146" t="s">
        <v>153</v>
      </c>
      <c r="I74" s="146" t="s">
        <v>434</v>
      </c>
      <c r="J74" s="201"/>
      <c r="K74" s="154">
        <v>0</v>
      </c>
    </row>
    <row r="75" spans="1:11" ht="90" x14ac:dyDescent="0.2">
      <c r="A75" s="146" t="s">
        <v>8</v>
      </c>
      <c r="B75" s="146" t="s">
        <v>16</v>
      </c>
      <c r="C75" s="146" t="s">
        <v>22</v>
      </c>
      <c r="D75" s="146">
        <v>8</v>
      </c>
      <c r="E75" s="147" t="s">
        <v>154</v>
      </c>
      <c r="F75" s="146" t="s">
        <v>110</v>
      </c>
      <c r="G75" s="146" t="s">
        <v>450</v>
      </c>
      <c r="H75" s="146" t="s">
        <v>155</v>
      </c>
      <c r="I75" s="147" t="s">
        <v>487</v>
      </c>
      <c r="J75" s="201"/>
      <c r="K75" s="154">
        <v>1</v>
      </c>
    </row>
    <row r="76" spans="1:11" ht="101.25" x14ac:dyDescent="0.2">
      <c r="A76" s="146" t="s">
        <v>8</v>
      </c>
      <c r="B76" s="146" t="s">
        <v>16</v>
      </c>
      <c r="C76" s="146" t="s">
        <v>22</v>
      </c>
      <c r="D76" s="149">
        <v>9</v>
      </c>
      <c r="E76" s="147" t="s">
        <v>149</v>
      </c>
      <c r="F76" s="23" t="s">
        <v>110</v>
      </c>
      <c r="G76" s="146" t="s">
        <v>112</v>
      </c>
      <c r="H76" s="146" t="s">
        <v>156</v>
      </c>
      <c r="I76" s="146" t="s">
        <v>414</v>
      </c>
      <c r="J76" s="201"/>
      <c r="K76" s="154">
        <v>1</v>
      </c>
    </row>
    <row r="77" spans="1:11" ht="135" x14ac:dyDescent="0.2">
      <c r="A77" s="146" t="s">
        <v>8</v>
      </c>
      <c r="B77" s="146" t="s">
        <v>16</v>
      </c>
      <c r="C77" s="146" t="s">
        <v>22</v>
      </c>
      <c r="D77" s="146">
        <v>10</v>
      </c>
      <c r="E77" s="146" t="s">
        <v>157</v>
      </c>
      <c r="F77" s="146" t="s">
        <v>158</v>
      </c>
      <c r="G77" s="146" t="s">
        <v>450</v>
      </c>
      <c r="H77" s="146" t="s">
        <v>159</v>
      </c>
      <c r="I77" s="146" t="s">
        <v>415</v>
      </c>
      <c r="J77" s="201"/>
      <c r="K77" s="154">
        <v>1</v>
      </c>
    </row>
    <row r="78" spans="1:11" ht="45" x14ac:dyDescent="0.2">
      <c r="A78" s="297">
        <v>9</v>
      </c>
      <c r="B78" s="297">
        <v>1</v>
      </c>
      <c r="C78" s="297">
        <v>7</v>
      </c>
      <c r="D78" s="297">
        <v>11</v>
      </c>
      <c r="E78" s="297" t="s">
        <v>488</v>
      </c>
      <c r="F78" s="297" t="s">
        <v>110</v>
      </c>
      <c r="G78" s="297" t="s">
        <v>450</v>
      </c>
      <c r="H78" s="297" t="s">
        <v>489</v>
      </c>
      <c r="I78" s="297" t="s">
        <v>490</v>
      </c>
      <c r="J78" s="201"/>
      <c r="K78" s="154">
        <v>0</v>
      </c>
    </row>
    <row r="79" spans="1:11" ht="67.5" x14ac:dyDescent="0.2">
      <c r="A79" s="146" t="s">
        <v>8</v>
      </c>
      <c r="B79" s="146" t="s">
        <v>16</v>
      </c>
      <c r="C79" s="146" t="s">
        <v>22</v>
      </c>
      <c r="D79" s="146">
        <v>12</v>
      </c>
      <c r="E79" s="146" t="s">
        <v>160</v>
      </c>
      <c r="F79" s="146" t="s">
        <v>161</v>
      </c>
      <c r="G79" s="297" t="s">
        <v>450</v>
      </c>
      <c r="H79" s="146" t="s">
        <v>162</v>
      </c>
      <c r="I79" s="297" t="s">
        <v>572</v>
      </c>
      <c r="J79" s="201"/>
      <c r="K79" s="154">
        <v>1</v>
      </c>
    </row>
    <row r="80" spans="1:11" ht="67.5" x14ac:dyDescent="0.2">
      <c r="A80" s="146" t="s">
        <v>8</v>
      </c>
      <c r="B80" s="146" t="s">
        <v>16</v>
      </c>
      <c r="C80" s="146" t="s">
        <v>22</v>
      </c>
      <c r="D80" s="146">
        <v>13</v>
      </c>
      <c r="E80" s="146" t="s">
        <v>163</v>
      </c>
      <c r="F80" s="146" t="s">
        <v>110</v>
      </c>
      <c r="G80" s="146" t="s">
        <v>164</v>
      </c>
      <c r="H80" s="146" t="s">
        <v>165</v>
      </c>
      <c r="I80" s="146" t="s">
        <v>435</v>
      </c>
      <c r="J80" s="201"/>
      <c r="K80" s="154">
        <v>0</v>
      </c>
    </row>
    <row r="81" spans="1:11" ht="45" x14ac:dyDescent="0.2">
      <c r="A81" s="146" t="s">
        <v>8</v>
      </c>
      <c r="B81" s="146" t="s">
        <v>16</v>
      </c>
      <c r="C81" s="146" t="s">
        <v>22</v>
      </c>
      <c r="D81" s="146">
        <v>14</v>
      </c>
      <c r="E81" s="146" t="s">
        <v>166</v>
      </c>
      <c r="F81" s="146" t="s">
        <v>110</v>
      </c>
      <c r="G81" s="297" t="s">
        <v>450</v>
      </c>
      <c r="H81" s="146" t="s">
        <v>167</v>
      </c>
      <c r="I81" s="146" t="s">
        <v>491</v>
      </c>
      <c r="J81" s="201"/>
      <c r="K81" s="154">
        <v>0</v>
      </c>
    </row>
    <row r="82" spans="1:11" ht="33.75" x14ac:dyDescent="0.2">
      <c r="A82" s="146" t="s">
        <v>8</v>
      </c>
      <c r="B82" s="146" t="s">
        <v>16</v>
      </c>
      <c r="C82" s="146" t="s">
        <v>22</v>
      </c>
      <c r="D82" s="146">
        <v>15</v>
      </c>
      <c r="E82" s="146" t="s">
        <v>168</v>
      </c>
      <c r="F82" s="146" t="s">
        <v>110</v>
      </c>
      <c r="G82" s="297" t="s">
        <v>450</v>
      </c>
      <c r="H82" s="146" t="s">
        <v>169</v>
      </c>
      <c r="I82" s="146" t="s">
        <v>492</v>
      </c>
      <c r="J82" s="201"/>
      <c r="K82" s="154">
        <v>1</v>
      </c>
    </row>
    <row r="83" spans="1:11" ht="22.5" x14ac:dyDescent="0.2">
      <c r="A83" s="146" t="s">
        <v>8</v>
      </c>
      <c r="B83" s="146" t="s">
        <v>16</v>
      </c>
      <c r="C83" s="146" t="s">
        <v>0</v>
      </c>
      <c r="D83" s="146"/>
      <c r="E83" s="28" t="s">
        <v>170</v>
      </c>
      <c r="F83" s="146" t="s">
        <v>110</v>
      </c>
      <c r="G83" s="297" t="s">
        <v>450</v>
      </c>
      <c r="H83" s="146" t="s">
        <v>169</v>
      </c>
      <c r="I83" s="146" t="s">
        <v>169</v>
      </c>
      <c r="J83" s="201"/>
      <c r="K83" s="154">
        <v>0.9</v>
      </c>
    </row>
    <row r="84" spans="1:11" ht="101.25" x14ac:dyDescent="0.2">
      <c r="A84" s="146" t="s">
        <v>8</v>
      </c>
      <c r="B84" s="146" t="s">
        <v>16</v>
      </c>
      <c r="C84" s="146" t="s">
        <v>0</v>
      </c>
      <c r="D84" s="146" t="s">
        <v>4</v>
      </c>
      <c r="E84" s="146" t="s">
        <v>171</v>
      </c>
      <c r="F84" s="146" t="s">
        <v>83</v>
      </c>
      <c r="G84" s="297" t="s">
        <v>450</v>
      </c>
      <c r="H84" s="146" t="s">
        <v>172</v>
      </c>
      <c r="I84" s="146" t="s">
        <v>573</v>
      </c>
      <c r="J84" s="204"/>
      <c r="K84" s="154">
        <v>1</v>
      </c>
    </row>
    <row r="85" spans="1:11" ht="78.75" x14ac:dyDescent="0.2">
      <c r="A85" s="146" t="s">
        <v>8</v>
      </c>
      <c r="B85" s="146" t="s">
        <v>16</v>
      </c>
      <c r="C85" s="146" t="s">
        <v>0</v>
      </c>
      <c r="D85" s="146" t="s">
        <v>3</v>
      </c>
      <c r="E85" s="146" t="s">
        <v>173</v>
      </c>
      <c r="F85" s="146" t="s">
        <v>85</v>
      </c>
      <c r="G85" s="297" t="s">
        <v>450</v>
      </c>
      <c r="H85" s="146" t="s">
        <v>174</v>
      </c>
      <c r="I85" s="146" t="s">
        <v>416</v>
      </c>
      <c r="J85" s="201"/>
      <c r="K85" s="154">
        <v>1</v>
      </c>
    </row>
    <row r="86" spans="1:11" ht="78.75" x14ac:dyDescent="0.2">
      <c r="A86" s="146" t="s">
        <v>8</v>
      </c>
      <c r="B86" s="146" t="s">
        <v>16</v>
      </c>
      <c r="C86" s="146" t="s">
        <v>0</v>
      </c>
      <c r="D86" s="146">
        <v>3</v>
      </c>
      <c r="E86" s="146" t="s">
        <v>175</v>
      </c>
      <c r="F86" s="146" t="s">
        <v>85</v>
      </c>
      <c r="G86" s="146" t="s">
        <v>112</v>
      </c>
      <c r="H86" s="146" t="s">
        <v>176</v>
      </c>
      <c r="I86" s="146" t="s">
        <v>574</v>
      </c>
      <c r="J86" s="201"/>
      <c r="K86" s="154">
        <v>1</v>
      </c>
    </row>
    <row r="87" spans="1:11" ht="90" x14ac:dyDescent="0.2">
      <c r="A87" s="146" t="s">
        <v>8</v>
      </c>
      <c r="B87" s="146" t="s">
        <v>16</v>
      </c>
      <c r="C87" s="146" t="s">
        <v>0</v>
      </c>
      <c r="D87" s="146">
        <v>4</v>
      </c>
      <c r="E87" s="146" t="s">
        <v>177</v>
      </c>
      <c r="F87" s="146" t="s">
        <v>85</v>
      </c>
      <c r="G87" s="146" t="s">
        <v>112</v>
      </c>
      <c r="H87" s="146" t="s">
        <v>178</v>
      </c>
      <c r="I87" s="146" t="s">
        <v>412</v>
      </c>
      <c r="J87" s="205" t="s">
        <v>386</v>
      </c>
      <c r="K87" s="154">
        <v>1</v>
      </c>
    </row>
    <row r="88" spans="1:11" ht="33.75" x14ac:dyDescent="0.2">
      <c r="A88" s="146" t="s">
        <v>8</v>
      </c>
      <c r="B88" s="146" t="s">
        <v>16</v>
      </c>
      <c r="C88" s="146" t="s">
        <v>0</v>
      </c>
      <c r="D88" s="146">
        <v>5</v>
      </c>
      <c r="E88" s="146" t="s">
        <v>575</v>
      </c>
      <c r="F88" s="146" t="s">
        <v>110</v>
      </c>
      <c r="G88" s="297" t="s">
        <v>450</v>
      </c>
      <c r="H88" s="146" t="s">
        <v>179</v>
      </c>
      <c r="I88" s="146" t="s">
        <v>576</v>
      </c>
      <c r="J88" s="206" t="s">
        <v>385</v>
      </c>
      <c r="K88" s="154">
        <v>1</v>
      </c>
    </row>
    <row r="89" spans="1:11" ht="45" x14ac:dyDescent="0.2">
      <c r="A89" s="146" t="s">
        <v>8</v>
      </c>
      <c r="B89" s="146" t="s">
        <v>16</v>
      </c>
      <c r="C89" s="146" t="s">
        <v>0</v>
      </c>
      <c r="D89" s="146">
        <v>6</v>
      </c>
      <c r="E89" s="146" t="s">
        <v>180</v>
      </c>
      <c r="F89" s="146" t="s">
        <v>110</v>
      </c>
      <c r="G89" s="297" t="s">
        <v>450</v>
      </c>
      <c r="H89" s="146" t="s">
        <v>181</v>
      </c>
      <c r="I89" s="146" t="s">
        <v>436</v>
      </c>
      <c r="J89" s="201"/>
      <c r="K89" s="154">
        <v>1</v>
      </c>
    </row>
    <row r="90" spans="1:11" ht="101.25" x14ac:dyDescent="0.2">
      <c r="A90" s="146" t="s">
        <v>8</v>
      </c>
      <c r="B90" s="146" t="s">
        <v>16</v>
      </c>
      <c r="C90" s="146" t="s">
        <v>0</v>
      </c>
      <c r="D90" s="146">
        <v>7</v>
      </c>
      <c r="E90" s="146" t="s">
        <v>182</v>
      </c>
      <c r="F90" s="146" t="s">
        <v>110</v>
      </c>
      <c r="G90" s="297" t="s">
        <v>450</v>
      </c>
      <c r="H90" s="146" t="s">
        <v>167</v>
      </c>
      <c r="I90" s="146" t="s">
        <v>577</v>
      </c>
      <c r="J90" s="205"/>
      <c r="K90" s="189">
        <v>0</v>
      </c>
    </row>
    <row r="91" spans="1:11" ht="9.75" hidden="1" customHeight="1" x14ac:dyDescent="0.2">
      <c r="A91" s="418"/>
      <c r="B91" s="418"/>
      <c r="C91" s="418"/>
      <c r="D91" s="418"/>
      <c r="E91" s="421"/>
      <c r="F91" s="421"/>
      <c r="G91" s="421"/>
      <c r="H91" s="424"/>
      <c r="I91" s="88"/>
      <c r="J91" s="427"/>
    </row>
    <row r="92" spans="1:11" ht="12.75" hidden="1" customHeight="1" x14ac:dyDescent="0.2">
      <c r="A92" s="419"/>
      <c r="B92" s="419"/>
      <c r="C92" s="419"/>
      <c r="D92" s="419"/>
      <c r="E92" s="422"/>
      <c r="F92" s="422"/>
      <c r="G92" s="422"/>
      <c r="H92" s="425"/>
      <c r="I92" s="88"/>
      <c r="J92" s="428"/>
    </row>
    <row r="93" spans="1:11" ht="0.75" hidden="1" customHeight="1" x14ac:dyDescent="0.2">
      <c r="A93" s="419"/>
      <c r="B93" s="419"/>
      <c r="C93" s="419"/>
      <c r="D93" s="419"/>
      <c r="E93" s="422"/>
      <c r="F93" s="422"/>
      <c r="G93" s="422"/>
      <c r="H93" s="425"/>
      <c r="I93" s="88"/>
      <c r="J93" s="428"/>
      <c r="K93" s="154">
        <v>1</v>
      </c>
    </row>
    <row r="94" spans="1:11" ht="13.5" hidden="1" customHeight="1" x14ac:dyDescent="0.2">
      <c r="A94" s="419"/>
      <c r="B94" s="419"/>
      <c r="C94" s="419"/>
      <c r="D94" s="419"/>
      <c r="E94" s="422"/>
      <c r="F94" s="422"/>
      <c r="G94" s="422"/>
      <c r="H94" s="425"/>
      <c r="I94" s="88"/>
      <c r="J94" s="428"/>
      <c r="K94" s="154">
        <v>1</v>
      </c>
    </row>
    <row r="95" spans="1:11" ht="13.5" hidden="1" customHeight="1" thickBot="1" x14ac:dyDescent="0.25">
      <c r="A95" s="420"/>
      <c r="B95" s="420"/>
      <c r="C95" s="420"/>
      <c r="D95" s="420"/>
      <c r="E95" s="423"/>
      <c r="F95" s="423"/>
      <c r="G95" s="423"/>
      <c r="H95" s="426"/>
      <c r="I95" s="95"/>
      <c r="J95" s="429"/>
    </row>
    <row r="96" spans="1:11" ht="13.5" hidden="1" customHeight="1" thickBot="1" x14ac:dyDescent="0.25">
      <c r="A96" s="418"/>
      <c r="B96" s="418"/>
      <c r="C96" s="418"/>
      <c r="D96" s="418"/>
      <c r="E96" s="421"/>
      <c r="F96" s="430"/>
      <c r="G96" s="430"/>
      <c r="H96" s="430"/>
      <c r="I96" s="90"/>
      <c r="J96" s="433"/>
      <c r="K96" s="154">
        <v>1</v>
      </c>
    </row>
    <row r="97" spans="1:11" ht="101.25" hidden="1" customHeight="1" thickBot="1" x14ac:dyDescent="0.25">
      <c r="A97" s="419"/>
      <c r="B97" s="419"/>
      <c r="C97" s="419"/>
      <c r="D97" s="419"/>
      <c r="E97" s="422"/>
      <c r="F97" s="431"/>
      <c r="G97" s="431"/>
      <c r="H97" s="431"/>
      <c r="I97" s="88"/>
      <c r="J97" s="434"/>
    </row>
    <row r="98" spans="1:11" ht="155.25" hidden="1" customHeight="1" thickBot="1" x14ac:dyDescent="0.25">
      <c r="A98" s="420"/>
      <c r="B98" s="420"/>
      <c r="C98" s="420"/>
      <c r="D98" s="420"/>
      <c r="E98" s="423"/>
      <c r="F98" s="432"/>
      <c r="G98" s="432"/>
      <c r="H98" s="432"/>
      <c r="I98" s="91"/>
      <c r="J98" s="435"/>
    </row>
    <row r="99" spans="1:11" ht="39" hidden="1" customHeight="1" x14ac:dyDescent="0.2">
      <c r="A99" s="418"/>
      <c r="B99" s="418"/>
      <c r="C99" s="418"/>
      <c r="D99" s="418"/>
      <c r="E99" s="430"/>
      <c r="F99" s="430"/>
      <c r="G99" s="430"/>
      <c r="H99" s="430"/>
      <c r="I99" s="90"/>
      <c r="J99" s="433"/>
    </row>
    <row r="100" spans="1:11" ht="55.5" hidden="1" customHeight="1" x14ac:dyDescent="0.2">
      <c r="A100" s="419"/>
      <c r="B100" s="419"/>
      <c r="C100" s="419"/>
      <c r="D100" s="419"/>
      <c r="E100" s="431"/>
      <c r="F100" s="431"/>
      <c r="G100" s="431"/>
      <c r="H100" s="431"/>
      <c r="I100" s="88"/>
      <c r="J100" s="434"/>
    </row>
    <row r="101" spans="1:11" ht="12.75" hidden="1" customHeight="1" x14ac:dyDescent="0.2">
      <c r="A101" s="419"/>
      <c r="B101" s="419"/>
      <c r="C101" s="419"/>
      <c r="D101" s="419"/>
      <c r="E101" s="431"/>
      <c r="F101" s="431"/>
      <c r="G101" s="431"/>
      <c r="H101" s="431"/>
      <c r="I101" s="88"/>
      <c r="J101" s="434"/>
    </row>
    <row r="102" spans="1:11" ht="49.5" hidden="1" customHeight="1" x14ac:dyDescent="0.2">
      <c r="A102" s="419"/>
      <c r="B102" s="419"/>
      <c r="C102" s="419"/>
      <c r="D102" s="419"/>
      <c r="E102" s="431"/>
      <c r="F102" s="431"/>
      <c r="G102" s="431"/>
      <c r="H102" s="431"/>
      <c r="I102" s="156"/>
      <c r="J102" s="434"/>
      <c r="K102" s="154">
        <v>1</v>
      </c>
    </row>
    <row r="103" spans="1:11" ht="13.5" hidden="1" customHeight="1" thickBot="1" x14ac:dyDescent="0.25">
      <c r="A103" s="420"/>
      <c r="B103" s="420"/>
      <c r="C103" s="420"/>
      <c r="D103" s="420"/>
      <c r="E103" s="432"/>
      <c r="F103" s="432"/>
      <c r="G103" s="432"/>
      <c r="H103" s="432"/>
      <c r="I103" s="88"/>
      <c r="J103" s="435"/>
      <c r="K103" s="154">
        <v>1</v>
      </c>
    </row>
    <row r="104" spans="1:11" ht="12.75" hidden="1" customHeight="1" x14ac:dyDescent="0.2">
      <c r="A104" s="418"/>
      <c r="B104" s="418"/>
      <c r="C104" s="418"/>
      <c r="D104" s="418"/>
      <c r="E104" s="430"/>
      <c r="F104" s="430"/>
      <c r="G104" s="418"/>
      <c r="H104" s="430"/>
      <c r="I104" s="88"/>
      <c r="J104" s="433"/>
    </row>
    <row r="105" spans="1:11" ht="13.5" hidden="1" customHeight="1" thickBot="1" x14ac:dyDescent="0.25">
      <c r="A105" s="420"/>
      <c r="B105" s="420"/>
      <c r="C105" s="420"/>
      <c r="D105" s="420"/>
      <c r="E105" s="432"/>
      <c r="F105" s="432"/>
      <c r="G105" s="420"/>
      <c r="H105" s="432"/>
      <c r="I105" s="91"/>
      <c r="J105" s="435"/>
      <c r="K105" s="154">
        <v>1</v>
      </c>
    </row>
    <row r="106" spans="1:11" ht="21" hidden="1" customHeight="1" thickBot="1" x14ac:dyDescent="0.25">
      <c r="A106" s="140"/>
      <c r="B106" s="92"/>
      <c r="C106" s="92"/>
      <c r="D106" s="92"/>
      <c r="E106" s="89"/>
      <c r="F106" s="89"/>
      <c r="G106" s="89"/>
      <c r="H106" s="89"/>
      <c r="I106" s="91"/>
      <c r="J106" s="207"/>
      <c r="K106" s="154">
        <v>1</v>
      </c>
    </row>
    <row r="107" spans="1:11" ht="13.5" hidden="1" thickBot="1" x14ac:dyDescent="0.25">
      <c r="A107" s="140"/>
      <c r="B107" s="92"/>
      <c r="C107" s="92"/>
      <c r="D107" s="92"/>
      <c r="E107" s="89"/>
      <c r="F107" s="89"/>
      <c r="G107" s="89"/>
      <c r="H107" s="89"/>
      <c r="I107" s="93"/>
      <c r="J107" s="207"/>
      <c r="K107" s="154">
        <v>1</v>
      </c>
    </row>
    <row r="108" spans="1:11" ht="13.5" hidden="1" customHeight="1" thickBot="1" x14ac:dyDescent="0.25">
      <c r="A108" s="139"/>
      <c r="B108" s="139"/>
      <c r="C108" s="139"/>
      <c r="D108" s="139"/>
      <c r="E108" s="141"/>
      <c r="F108" s="141"/>
      <c r="G108" s="141"/>
      <c r="H108" s="141"/>
      <c r="I108" s="144"/>
      <c r="J108" s="208"/>
      <c r="K108" s="154">
        <v>1</v>
      </c>
    </row>
    <row r="109" spans="1:11" ht="393" hidden="1" customHeight="1" x14ac:dyDescent="0.2">
      <c r="A109" s="139"/>
      <c r="B109" s="139"/>
      <c r="C109" s="139"/>
      <c r="D109" s="139"/>
      <c r="E109" s="141"/>
      <c r="F109" s="141"/>
      <c r="G109" s="141"/>
      <c r="H109" s="141"/>
      <c r="I109" s="142"/>
      <c r="J109" s="208"/>
      <c r="K109" s="154">
        <v>1</v>
      </c>
    </row>
    <row r="110" spans="1:11" ht="269.25" hidden="1" customHeight="1" thickBot="1" x14ac:dyDescent="0.25">
      <c r="A110" s="140"/>
      <c r="B110" s="92"/>
      <c r="C110" s="92"/>
      <c r="D110" s="92"/>
      <c r="E110" s="89"/>
      <c r="F110" s="89"/>
      <c r="G110" s="89"/>
      <c r="H110" s="89"/>
      <c r="I110" s="89"/>
      <c r="J110" s="207"/>
      <c r="K110" s="154">
        <v>1</v>
      </c>
    </row>
    <row r="111" spans="1:11" ht="9.75" hidden="1" customHeight="1" x14ac:dyDescent="0.2">
      <c r="A111" s="418"/>
      <c r="B111" s="418"/>
      <c r="C111" s="418"/>
      <c r="D111" s="418"/>
      <c r="E111" s="430"/>
      <c r="F111" s="430"/>
      <c r="G111" s="430"/>
      <c r="H111" s="430"/>
      <c r="I111" s="438"/>
      <c r="J111" s="433"/>
    </row>
    <row r="112" spans="1:11" ht="24.75" hidden="1" customHeight="1" thickBot="1" x14ac:dyDescent="0.25">
      <c r="A112" s="420"/>
      <c r="B112" s="420"/>
      <c r="C112" s="420"/>
      <c r="D112" s="420"/>
      <c r="E112" s="432"/>
      <c r="F112" s="432"/>
      <c r="G112" s="432"/>
      <c r="H112" s="432"/>
      <c r="I112" s="439"/>
      <c r="J112" s="435"/>
      <c r="K112" s="154">
        <v>1</v>
      </c>
    </row>
    <row r="113" spans="1:11" ht="390" hidden="1" customHeight="1" thickBot="1" x14ac:dyDescent="0.25">
      <c r="A113" s="140"/>
      <c r="B113" s="92"/>
      <c r="C113" s="92"/>
      <c r="D113" s="92"/>
      <c r="E113" s="93"/>
      <c r="F113" s="93"/>
      <c r="G113" s="93"/>
      <c r="H113" s="93"/>
      <c r="I113" s="93"/>
      <c r="J113" s="207"/>
      <c r="K113" s="154">
        <v>1</v>
      </c>
    </row>
    <row r="114" spans="1:11" ht="12.75" hidden="1" customHeight="1" x14ac:dyDescent="0.2">
      <c r="A114" s="418"/>
      <c r="B114" s="418"/>
      <c r="C114" s="418"/>
      <c r="D114" s="418"/>
      <c r="E114" s="430"/>
      <c r="F114" s="145"/>
      <c r="G114" s="430"/>
      <c r="H114" s="430"/>
      <c r="I114" s="440"/>
      <c r="J114" s="433"/>
      <c r="K114" s="154">
        <v>1</v>
      </c>
    </row>
    <row r="115" spans="1:11" ht="1.5" hidden="1" customHeight="1" thickBot="1" x14ac:dyDescent="0.25">
      <c r="A115" s="420"/>
      <c r="B115" s="420"/>
      <c r="C115" s="420"/>
      <c r="D115" s="420"/>
      <c r="E115" s="432"/>
      <c r="F115" s="89"/>
      <c r="G115" s="432"/>
      <c r="H115" s="432"/>
      <c r="I115" s="441"/>
      <c r="J115" s="435"/>
    </row>
    <row r="116" spans="1:11" ht="13.5" hidden="1" thickBot="1" x14ac:dyDescent="0.25">
      <c r="A116" s="140"/>
      <c r="B116" s="92"/>
      <c r="C116" s="92"/>
      <c r="D116" s="92"/>
      <c r="E116" s="89"/>
      <c r="F116" s="89"/>
      <c r="G116" s="93"/>
      <c r="H116" s="93"/>
      <c r="I116" s="91"/>
      <c r="J116" s="207"/>
      <c r="K116" s="154">
        <v>1</v>
      </c>
    </row>
    <row r="117" spans="1:11" ht="12.75" hidden="1" customHeight="1" x14ac:dyDescent="0.2">
      <c r="A117" s="418"/>
      <c r="B117" s="418"/>
      <c r="C117" s="418"/>
      <c r="D117" s="418"/>
      <c r="E117" s="430"/>
      <c r="F117" s="430"/>
      <c r="G117" s="430"/>
      <c r="H117" s="430"/>
      <c r="I117" s="88"/>
      <c r="J117" s="433"/>
    </row>
    <row r="118" spans="1:11" ht="8.25" hidden="1" customHeight="1" thickBot="1" x14ac:dyDescent="0.25">
      <c r="A118" s="419"/>
      <c r="B118" s="419"/>
      <c r="C118" s="419"/>
      <c r="D118" s="419"/>
      <c r="E118" s="431"/>
      <c r="F118" s="431"/>
      <c r="G118" s="431"/>
      <c r="H118" s="431"/>
      <c r="I118" s="88"/>
      <c r="J118" s="434"/>
      <c r="K118" s="154">
        <v>1</v>
      </c>
    </row>
    <row r="119" spans="1:11" ht="98.25" hidden="1" customHeight="1" thickBot="1" x14ac:dyDescent="0.25">
      <c r="A119" s="420"/>
      <c r="B119" s="420"/>
      <c r="C119" s="420"/>
      <c r="D119" s="420"/>
      <c r="E119" s="432"/>
      <c r="F119" s="432"/>
      <c r="G119" s="432"/>
      <c r="H119" s="432"/>
      <c r="I119" s="91"/>
      <c r="J119" s="435"/>
    </row>
    <row r="120" spans="1:11" ht="28.5" hidden="1" customHeight="1" x14ac:dyDescent="0.2">
      <c r="A120" s="418"/>
      <c r="B120" s="418"/>
      <c r="C120" s="418"/>
      <c r="D120" s="418"/>
      <c r="E120" s="430"/>
      <c r="F120" s="430"/>
      <c r="G120" s="430"/>
      <c r="H120" s="430"/>
      <c r="I120" s="90"/>
      <c r="J120" s="433"/>
    </row>
    <row r="121" spans="1:11" ht="28.5" hidden="1" customHeight="1" thickBot="1" x14ac:dyDescent="0.25">
      <c r="A121" s="420"/>
      <c r="B121" s="420"/>
      <c r="C121" s="420"/>
      <c r="D121" s="420"/>
      <c r="E121" s="432"/>
      <c r="F121" s="432"/>
      <c r="G121" s="432"/>
      <c r="H121" s="432"/>
      <c r="I121" s="93"/>
      <c r="J121" s="435"/>
      <c r="K121" s="154">
        <v>1</v>
      </c>
    </row>
    <row r="122" spans="1:11" ht="28.5" hidden="1" customHeight="1" thickBot="1" x14ac:dyDescent="0.25">
      <c r="A122" s="140"/>
      <c r="B122" s="92"/>
      <c r="C122" s="92"/>
      <c r="D122" s="92"/>
      <c r="E122" s="89"/>
      <c r="F122" s="89"/>
      <c r="G122" s="89"/>
      <c r="H122" s="89"/>
      <c r="I122" s="89"/>
      <c r="J122" s="207"/>
      <c r="K122" s="154">
        <v>1</v>
      </c>
    </row>
    <row r="123" spans="1:11" ht="13.5" hidden="1" thickBot="1" x14ac:dyDescent="0.25">
      <c r="A123" s="140"/>
      <c r="B123" s="92"/>
      <c r="C123" s="92"/>
      <c r="D123" s="92"/>
      <c r="E123" s="89"/>
      <c r="F123" s="89"/>
      <c r="G123" s="89"/>
      <c r="H123" s="89"/>
      <c r="I123" s="93"/>
      <c r="J123" s="207"/>
      <c r="K123" s="154">
        <v>1</v>
      </c>
    </row>
    <row r="124" spans="1:11" hidden="1" x14ac:dyDescent="0.2">
      <c r="A124" s="143"/>
      <c r="B124" s="94"/>
      <c r="C124" s="94"/>
      <c r="D124" s="94"/>
      <c r="E124" s="145"/>
      <c r="F124" s="145"/>
      <c r="G124" s="145"/>
      <c r="H124" s="145"/>
      <c r="I124" s="88"/>
      <c r="J124" s="209"/>
      <c r="K124" s="154">
        <v>1</v>
      </c>
    </row>
    <row r="125" spans="1:11" ht="15" hidden="1" customHeight="1" x14ac:dyDescent="0.2">
      <c r="A125" s="151"/>
      <c r="B125" s="151"/>
      <c r="C125" s="151"/>
      <c r="D125" s="151"/>
      <c r="E125" s="152"/>
      <c r="F125" s="152"/>
      <c r="G125" s="152"/>
      <c r="H125" s="152"/>
      <c r="I125" s="95"/>
      <c r="J125" s="210"/>
      <c r="K125" s="154">
        <v>1</v>
      </c>
    </row>
    <row r="126" spans="1:11" ht="21" hidden="1" customHeight="1" thickBot="1" x14ac:dyDescent="0.25">
      <c r="A126" s="140"/>
      <c r="B126" s="92"/>
      <c r="C126" s="92"/>
      <c r="D126" s="92"/>
      <c r="E126" s="89"/>
      <c r="F126" s="89"/>
      <c r="G126" s="89"/>
      <c r="H126" s="89"/>
      <c r="I126" s="93"/>
      <c r="J126" s="207"/>
      <c r="K126" s="154">
        <v>1</v>
      </c>
    </row>
    <row r="127" spans="1:11" ht="13.5" hidden="1" thickBot="1" x14ac:dyDescent="0.25">
      <c r="A127" s="140"/>
      <c r="B127" s="92"/>
      <c r="C127" s="92"/>
      <c r="D127" s="92"/>
      <c r="E127" s="89"/>
      <c r="F127" s="89"/>
      <c r="G127" s="89"/>
      <c r="H127" s="89"/>
      <c r="I127" s="93"/>
      <c r="J127" s="207"/>
      <c r="K127" s="154">
        <v>1</v>
      </c>
    </row>
    <row r="128" spans="1:11" ht="27.75" hidden="1" customHeight="1" thickBot="1" x14ac:dyDescent="0.25">
      <c r="A128" s="140"/>
      <c r="B128" s="92"/>
      <c r="C128" s="92"/>
      <c r="D128" s="92"/>
      <c r="E128" s="89"/>
      <c r="F128" s="92"/>
      <c r="G128" s="93"/>
      <c r="H128" s="93"/>
      <c r="I128" s="93"/>
      <c r="J128" s="207"/>
      <c r="K128" s="154">
        <v>1</v>
      </c>
    </row>
    <row r="129" spans="1:11" ht="7.5" hidden="1" customHeight="1" x14ac:dyDescent="0.2">
      <c r="A129" s="418"/>
      <c r="B129" s="418"/>
      <c r="C129" s="418"/>
      <c r="D129" s="418"/>
      <c r="E129" s="430"/>
      <c r="F129" s="430"/>
      <c r="G129" s="430"/>
      <c r="H129" s="430"/>
      <c r="I129" s="438"/>
      <c r="J129" s="433"/>
    </row>
    <row r="130" spans="1:11" ht="99.75" hidden="1" customHeight="1" x14ac:dyDescent="0.2">
      <c r="A130" s="437"/>
      <c r="B130" s="437"/>
      <c r="C130" s="437"/>
      <c r="D130" s="437"/>
      <c r="E130" s="436"/>
      <c r="F130" s="436"/>
      <c r="G130" s="436"/>
      <c r="H130" s="436"/>
      <c r="I130" s="464"/>
      <c r="J130" s="463"/>
      <c r="K130" s="154">
        <v>1</v>
      </c>
    </row>
    <row r="131" spans="1:11" ht="25.5" hidden="1" customHeight="1" x14ac:dyDescent="0.2">
      <c r="A131" s="151"/>
      <c r="B131" s="151"/>
      <c r="C131" s="151"/>
      <c r="D131" s="151"/>
      <c r="E131" s="460"/>
      <c r="F131" s="461"/>
      <c r="G131" s="461"/>
      <c r="H131" s="461"/>
      <c r="I131" s="461"/>
      <c r="J131" s="462"/>
      <c r="K131" s="154">
        <f>SUM(K132:K153)/22</f>
        <v>0</v>
      </c>
    </row>
    <row r="132" spans="1:11" ht="3.75" hidden="1" customHeight="1" x14ac:dyDescent="0.2">
      <c r="A132" s="151"/>
      <c r="B132" s="151"/>
      <c r="C132" s="151"/>
      <c r="D132" s="151"/>
      <c r="E132" s="152"/>
      <c r="F132" s="152"/>
      <c r="G132" s="152"/>
      <c r="H132" s="152"/>
      <c r="I132" s="95"/>
      <c r="J132" s="210"/>
    </row>
    <row r="133" spans="1:11" ht="24" hidden="1" customHeight="1" x14ac:dyDescent="0.2">
      <c r="A133" s="151"/>
      <c r="B133" s="151"/>
      <c r="C133" s="151"/>
      <c r="D133" s="151"/>
      <c r="E133" s="152"/>
      <c r="F133" s="152"/>
      <c r="G133" s="152"/>
      <c r="H133" s="152"/>
      <c r="I133" s="95"/>
      <c r="J133" s="210"/>
    </row>
    <row r="134" spans="1:11" ht="5.25" hidden="1" customHeight="1" x14ac:dyDescent="0.2">
      <c r="A134" s="151"/>
      <c r="B134" s="151"/>
      <c r="C134" s="151"/>
      <c r="D134" s="151"/>
      <c r="E134" s="152"/>
      <c r="F134" s="152"/>
      <c r="G134" s="152"/>
      <c r="H134" s="152"/>
      <c r="I134" s="95"/>
      <c r="J134" s="210"/>
    </row>
    <row r="135" spans="1:11" ht="6" hidden="1" customHeight="1" x14ac:dyDescent="0.2">
      <c r="A135" s="151"/>
      <c r="B135" s="151"/>
      <c r="C135" s="151"/>
      <c r="D135" s="151"/>
      <c r="E135" s="152"/>
      <c r="F135" s="152"/>
      <c r="G135" s="152"/>
      <c r="H135" s="152"/>
      <c r="I135" s="95"/>
      <c r="J135" s="210"/>
    </row>
    <row r="136" spans="1:11" ht="32.25" hidden="1" customHeight="1" x14ac:dyDescent="0.2">
      <c r="A136" s="151"/>
      <c r="B136" s="151"/>
      <c r="C136" s="151"/>
      <c r="D136" s="151"/>
      <c r="E136" s="152"/>
      <c r="F136" s="152"/>
      <c r="G136" s="152"/>
      <c r="H136" s="152"/>
      <c r="I136" s="95"/>
      <c r="J136" s="210"/>
    </row>
    <row r="137" spans="1:11" ht="5.25" hidden="1" customHeight="1" x14ac:dyDescent="0.2">
      <c r="A137" s="151"/>
      <c r="B137" s="151"/>
      <c r="C137" s="151"/>
      <c r="D137" s="151"/>
      <c r="E137" s="152"/>
      <c r="F137" s="152"/>
      <c r="G137" s="152"/>
      <c r="H137" s="152"/>
      <c r="I137" s="95"/>
      <c r="J137" s="210"/>
    </row>
    <row r="138" spans="1:11" ht="51.75" hidden="1" customHeight="1" x14ac:dyDescent="0.2">
      <c r="A138" s="151"/>
      <c r="B138" s="151"/>
      <c r="C138" s="151"/>
      <c r="D138" s="151"/>
      <c r="E138" s="152"/>
      <c r="F138" s="152"/>
      <c r="G138" s="152"/>
      <c r="H138" s="152"/>
      <c r="I138" s="95"/>
      <c r="J138" s="210"/>
    </row>
    <row r="139" spans="1:11" ht="18" hidden="1" customHeight="1" x14ac:dyDescent="0.2">
      <c r="A139" s="151"/>
      <c r="B139" s="151"/>
      <c r="C139" s="151"/>
      <c r="D139" s="151"/>
      <c r="E139" s="152"/>
      <c r="F139" s="152"/>
      <c r="G139" s="152"/>
      <c r="H139" s="152"/>
      <c r="I139" s="95"/>
      <c r="J139" s="210"/>
    </row>
    <row r="140" spans="1:11" ht="52.5" hidden="1" customHeight="1" x14ac:dyDescent="0.2">
      <c r="A140" s="151"/>
      <c r="B140" s="151"/>
      <c r="C140" s="151"/>
      <c r="D140" s="151"/>
      <c r="E140" s="152"/>
      <c r="F140" s="152"/>
      <c r="G140" s="152"/>
      <c r="H140" s="152"/>
      <c r="I140" s="95"/>
      <c r="J140" s="210"/>
    </row>
    <row r="141" spans="1:11" ht="116.25" hidden="1" customHeight="1" x14ac:dyDescent="0.2">
      <c r="A141" s="151"/>
      <c r="B141" s="151"/>
      <c r="C141" s="151"/>
      <c r="D141" s="151"/>
      <c r="E141" s="152"/>
      <c r="F141" s="152"/>
      <c r="G141" s="152"/>
      <c r="H141" s="152"/>
      <c r="I141" s="95"/>
      <c r="J141" s="210"/>
    </row>
    <row r="142" spans="1:11" ht="10.5" hidden="1" customHeight="1" x14ac:dyDescent="0.2">
      <c r="A142" s="151"/>
      <c r="B142" s="151"/>
      <c r="C142" s="151"/>
      <c r="D142" s="151"/>
      <c r="E142" s="152"/>
      <c r="F142" s="152"/>
      <c r="G142" s="152"/>
      <c r="H142" s="152"/>
      <c r="I142" s="95"/>
      <c r="J142" s="210"/>
    </row>
    <row r="143" spans="1:11" ht="10.5" hidden="1" customHeight="1" x14ac:dyDescent="0.2">
      <c r="A143" s="151"/>
      <c r="B143" s="151"/>
      <c r="C143" s="151"/>
      <c r="D143" s="151"/>
      <c r="E143" s="152"/>
      <c r="F143" s="152"/>
      <c r="G143" s="152"/>
      <c r="H143" s="152"/>
      <c r="I143" s="95"/>
      <c r="J143" s="210"/>
    </row>
    <row r="144" spans="1:11" ht="18" hidden="1" customHeight="1" x14ac:dyDescent="0.2">
      <c r="A144" s="151"/>
      <c r="B144" s="151"/>
      <c r="C144" s="151"/>
      <c r="D144" s="151"/>
      <c r="E144" s="152"/>
      <c r="F144" s="152"/>
      <c r="G144" s="152"/>
      <c r="H144" s="152"/>
      <c r="I144" s="95"/>
      <c r="J144" s="210"/>
    </row>
    <row r="145" spans="1:11" ht="21.75" hidden="1" customHeight="1" x14ac:dyDescent="0.2">
      <c r="A145" s="151"/>
      <c r="B145" s="151"/>
      <c r="C145" s="151"/>
      <c r="D145" s="151"/>
      <c r="E145" s="152"/>
      <c r="F145" s="152"/>
      <c r="G145" s="152"/>
      <c r="H145" s="152"/>
      <c r="I145" s="95"/>
      <c r="J145" s="210"/>
    </row>
    <row r="146" spans="1:11" ht="26.25" hidden="1" customHeight="1" x14ac:dyDescent="0.2">
      <c r="A146" s="151"/>
      <c r="B146" s="151"/>
      <c r="C146" s="151"/>
      <c r="D146" s="151"/>
      <c r="E146" s="152"/>
      <c r="F146" s="152"/>
      <c r="G146" s="152"/>
      <c r="H146" s="152"/>
      <c r="I146" s="95"/>
      <c r="J146" s="210"/>
    </row>
    <row r="147" spans="1:11" ht="20.25" hidden="1" customHeight="1" x14ac:dyDescent="0.2">
      <c r="A147" s="151"/>
      <c r="B147" s="151"/>
      <c r="C147" s="151"/>
      <c r="D147" s="151"/>
      <c r="E147" s="152"/>
      <c r="F147" s="152"/>
      <c r="G147" s="152"/>
      <c r="H147" s="152"/>
      <c r="I147" s="95"/>
      <c r="J147" s="210"/>
    </row>
    <row r="148" spans="1:11" ht="15" hidden="1" customHeight="1" x14ac:dyDescent="0.2">
      <c r="A148" s="151"/>
      <c r="B148" s="151"/>
      <c r="C148" s="151"/>
      <c r="D148" s="151"/>
      <c r="E148" s="152"/>
      <c r="F148" s="152"/>
      <c r="G148" s="152"/>
      <c r="H148" s="152"/>
      <c r="I148" s="95"/>
      <c r="J148" s="210"/>
    </row>
    <row r="149" spans="1:11" ht="22.5" hidden="1" customHeight="1" x14ac:dyDescent="0.2">
      <c r="A149" s="151"/>
      <c r="B149" s="151"/>
      <c r="C149" s="151"/>
      <c r="D149" s="151"/>
      <c r="E149" s="152"/>
      <c r="F149" s="152"/>
      <c r="G149" s="152"/>
      <c r="H149" s="152"/>
      <c r="I149" s="95"/>
      <c r="J149" s="210"/>
    </row>
    <row r="150" spans="1:11" ht="260.25" hidden="1" customHeight="1" x14ac:dyDescent="0.2">
      <c r="A150" s="151"/>
      <c r="B150" s="151"/>
      <c r="C150" s="151"/>
      <c r="D150" s="151"/>
      <c r="E150" s="152"/>
      <c r="F150" s="152"/>
      <c r="G150" s="152"/>
      <c r="H150" s="152"/>
      <c r="I150" s="95"/>
      <c r="J150" s="210"/>
    </row>
    <row r="151" spans="1:11" ht="2.25" hidden="1" customHeight="1" x14ac:dyDescent="0.2">
      <c r="A151" s="151"/>
      <c r="B151" s="151"/>
      <c r="C151" s="151"/>
      <c r="D151" s="151"/>
      <c r="E151" s="152"/>
      <c r="F151" s="152"/>
      <c r="G151" s="152"/>
      <c r="H151" s="152"/>
      <c r="I151" s="95"/>
      <c r="J151" s="210"/>
    </row>
    <row r="152" spans="1:11" ht="18.75" hidden="1" customHeight="1" x14ac:dyDescent="0.2">
      <c r="A152" s="151"/>
      <c r="B152" s="151"/>
      <c r="C152" s="151"/>
      <c r="D152" s="151"/>
      <c r="E152" s="152"/>
      <c r="F152" s="152"/>
      <c r="G152" s="152"/>
      <c r="H152" s="152"/>
      <c r="I152" s="95"/>
      <c r="J152" s="210"/>
    </row>
    <row r="153" spans="1:11" ht="26.25" hidden="1" customHeight="1" x14ac:dyDescent="0.2">
      <c r="A153" s="151"/>
      <c r="B153" s="151"/>
      <c r="C153" s="151"/>
      <c r="D153" s="151"/>
      <c r="E153" s="152"/>
      <c r="F153" s="152"/>
      <c r="G153" s="152"/>
      <c r="H153" s="152"/>
      <c r="I153" s="95"/>
      <c r="J153" s="210"/>
    </row>
    <row r="154" spans="1:11" ht="21.75" customHeight="1" x14ac:dyDescent="0.2">
      <c r="A154" s="56" t="s">
        <v>8</v>
      </c>
      <c r="B154" s="56" t="s">
        <v>3</v>
      </c>
      <c r="C154" s="56"/>
      <c r="D154" s="56"/>
      <c r="E154" s="457" t="s">
        <v>296</v>
      </c>
      <c r="F154" s="458"/>
      <c r="G154" s="458"/>
      <c r="H154" s="458"/>
      <c r="I154" s="458"/>
      <c r="J154" s="459"/>
      <c r="K154" s="219">
        <v>0.9</v>
      </c>
    </row>
    <row r="155" spans="1:11" ht="84.75" customHeight="1" x14ac:dyDescent="0.2">
      <c r="A155" s="300" t="s">
        <v>8</v>
      </c>
      <c r="B155" s="300" t="s">
        <v>3</v>
      </c>
      <c r="C155" s="300" t="s">
        <v>16</v>
      </c>
      <c r="D155" s="300"/>
      <c r="E155" s="301" t="s">
        <v>493</v>
      </c>
      <c r="F155" s="301" t="s">
        <v>429</v>
      </c>
      <c r="G155" s="301" t="s">
        <v>450</v>
      </c>
      <c r="H155" s="302" t="s">
        <v>494</v>
      </c>
      <c r="I155" s="301"/>
      <c r="J155" s="301"/>
      <c r="K155" s="219">
        <v>0.9</v>
      </c>
    </row>
    <row r="156" spans="1:11" ht="51" customHeight="1" x14ac:dyDescent="0.2">
      <c r="A156" s="445" t="s">
        <v>8</v>
      </c>
      <c r="B156" s="445" t="s">
        <v>3</v>
      </c>
      <c r="C156" s="448" t="s">
        <v>16</v>
      </c>
      <c r="D156" s="451"/>
      <c r="E156" s="442" t="s">
        <v>495</v>
      </c>
      <c r="F156" s="442" t="s">
        <v>429</v>
      </c>
      <c r="G156" s="442" t="s">
        <v>450</v>
      </c>
      <c r="H156" s="295" t="s">
        <v>496</v>
      </c>
      <c r="I156" s="57"/>
      <c r="J156" s="211"/>
      <c r="K156" s="154">
        <v>0.4</v>
      </c>
    </row>
    <row r="157" spans="1:11" ht="45" x14ac:dyDescent="0.2">
      <c r="A157" s="446"/>
      <c r="B157" s="446"/>
      <c r="C157" s="449"/>
      <c r="D157" s="452"/>
      <c r="E157" s="443"/>
      <c r="F157" s="443"/>
      <c r="G157" s="443"/>
      <c r="H157" s="298" t="s">
        <v>497</v>
      </c>
      <c r="I157" s="62" t="s">
        <v>578</v>
      </c>
      <c r="J157" s="211"/>
      <c r="K157" s="154">
        <v>1</v>
      </c>
    </row>
    <row r="158" spans="1:11" ht="56.25" x14ac:dyDescent="0.2">
      <c r="A158" s="446"/>
      <c r="B158" s="446"/>
      <c r="C158" s="449"/>
      <c r="D158" s="452"/>
      <c r="E158" s="443"/>
      <c r="F158" s="443"/>
      <c r="G158" s="443"/>
      <c r="H158" s="298" t="s">
        <v>498</v>
      </c>
      <c r="I158" s="57" t="s">
        <v>504</v>
      </c>
      <c r="J158" s="211"/>
      <c r="K158" s="154">
        <v>0</v>
      </c>
    </row>
    <row r="159" spans="1:11" ht="101.25" x14ac:dyDescent="0.2">
      <c r="A159" s="446"/>
      <c r="B159" s="446"/>
      <c r="C159" s="449"/>
      <c r="D159" s="452"/>
      <c r="E159" s="443"/>
      <c r="F159" s="443"/>
      <c r="G159" s="443"/>
      <c r="H159" s="298" t="s">
        <v>499</v>
      </c>
      <c r="I159" s="57" t="s">
        <v>504</v>
      </c>
      <c r="J159" s="211"/>
      <c r="K159" s="154">
        <v>0</v>
      </c>
    </row>
    <row r="160" spans="1:11" ht="63.75" x14ac:dyDescent="0.2">
      <c r="A160" s="446"/>
      <c r="B160" s="446"/>
      <c r="C160" s="449"/>
      <c r="D160" s="452"/>
      <c r="E160" s="443"/>
      <c r="F160" s="443"/>
      <c r="G160" s="443"/>
      <c r="H160" s="298" t="s">
        <v>500</v>
      </c>
      <c r="I160" s="57" t="s">
        <v>579</v>
      </c>
      <c r="J160" s="211"/>
      <c r="K160" s="154">
        <v>1</v>
      </c>
    </row>
    <row r="161" spans="1:11" ht="45" x14ac:dyDescent="0.2">
      <c r="A161" s="446"/>
      <c r="B161" s="446"/>
      <c r="C161" s="449"/>
      <c r="D161" s="452"/>
      <c r="E161" s="443"/>
      <c r="F161" s="443"/>
      <c r="G161" s="443"/>
      <c r="H161" s="298" t="s">
        <v>501</v>
      </c>
      <c r="I161" s="57" t="s">
        <v>580</v>
      </c>
      <c r="J161" s="211"/>
      <c r="K161" s="154">
        <v>1</v>
      </c>
    </row>
    <row r="162" spans="1:11" ht="67.5" x14ac:dyDescent="0.2">
      <c r="A162" s="446"/>
      <c r="B162" s="446"/>
      <c r="C162" s="449"/>
      <c r="D162" s="452"/>
      <c r="E162" s="443"/>
      <c r="F162" s="443"/>
      <c r="G162" s="443"/>
      <c r="H162" s="298" t="s">
        <v>502</v>
      </c>
      <c r="I162" s="57" t="s">
        <v>581</v>
      </c>
      <c r="J162" s="211"/>
      <c r="K162" s="154">
        <v>0</v>
      </c>
    </row>
    <row r="163" spans="1:11" ht="56.25" x14ac:dyDescent="0.2">
      <c r="A163" s="447"/>
      <c r="B163" s="447"/>
      <c r="C163" s="450"/>
      <c r="D163" s="453"/>
      <c r="E163" s="444"/>
      <c r="F163" s="444"/>
      <c r="G163" s="444"/>
      <c r="H163" s="296" t="s">
        <v>503</v>
      </c>
      <c r="I163" s="57" t="s">
        <v>581</v>
      </c>
      <c r="J163" s="211"/>
      <c r="K163" s="154">
        <v>0</v>
      </c>
    </row>
    <row r="164" spans="1:11" ht="56.25" x14ac:dyDescent="0.2">
      <c r="A164" s="56" t="s">
        <v>8</v>
      </c>
      <c r="B164" s="56" t="s">
        <v>3</v>
      </c>
      <c r="C164" s="59" t="s">
        <v>16</v>
      </c>
      <c r="D164" s="60" t="s">
        <v>3</v>
      </c>
      <c r="E164" s="303" t="s">
        <v>505</v>
      </c>
      <c r="F164" s="61" t="s">
        <v>429</v>
      </c>
      <c r="G164" s="297" t="s">
        <v>450</v>
      </c>
      <c r="H164" s="304" t="s">
        <v>506</v>
      </c>
      <c r="I164" s="57" t="s">
        <v>582</v>
      </c>
      <c r="J164" s="212"/>
      <c r="K164" s="154">
        <v>1</v>
      </c>
    </row>
    <row r="165" spans="1:11" ht="70.5" customHeight="1" x14ac:dyDescent="0.2">
      <c r="A165" s="56" t="s">
        <v>8</v>
      </c>
      <c r="B165" s="56" t="s">
        <v>3</v>
      </c>
      <c r="C165" s="59" t="s">
        <v>16</v>
      </c>
      <c r="D165" s="60" t="s">
        <v>5</v>
      </c>
      <c r="E165" s="305" t="s">
        <v>474</v>
      </c>
      <c r="F165" s="61" t="s">
        <v>429</v>
      </c>
      <c r="G165" s="297" t="s">
        <v>450</v>
      </c>
      <c r="H165" s="303" t="s">
        <v>507</v>
      </c>
      <c r="I165" s="57" t="s">
        <v>583</v>
      </c>
      <c r="J165" s="213"/>
      <c r="K165" s="154">
        <v>1</v>
      </c>
    </row>
    <row r="166" spans="1:11" ht="70.5" customHeight="1" x14ac:dyDescent="0.2">
      <c r="A166" s="328" t="s">
        <v>8</v>
      </c>
      <c r="B166" s="328" t="s">
        <v>3</v>
      </c>
      <c r="C166" s="59" t="s">
        <v>16</v>
      </c>
      <c r="D166" s="60" t="s">
        <v>2</v>
      </c>
      <c r="E166" s="305" t="s">
        <v>586</v>
      </c>
      <c r="F166" s="61" t="s">
        <v>429</v>
      </c>
      <c r="G166" s="297" t="s">
        <v>588</v>
      </c>
      <c r="H166" s="327" t="s">
        <v>587</v>
      </c>
      <c r="I166" s="57" t="s">
        <v>589</v>
      </c>
      <c r="J166" s="213"/>
      <c r="K166" s="154">
        <v>1</v>
      </c>
    </row>
    <row r="167" spans="1:11" ht="70.5" customHeight="1" x14ac:dyDescent="0.2">
      <c r="A167" s="328" t="s">
        <v>8</v>
      </c>
      <c r="B167" s="328" t="s">
        <v>3</v>
      </c>
      <c r="C167" s="59" t="s">
        <v>16</v>
      </c>
      <c r="D167" s="60" t="s">
        <v>11</v>
      </c>
      <c r="E167" s="305" t="s">
        <v>590</v>
      </c>
      <c r="F167" s="61" t="s">
        <v>429</v>
      </c>
      <c r="G167" s="297" t="s">
        <v>588</v>
      </c>
      <c r="H167" s="297" t="s">
        <v>591</v>
      </c>
      <c r="I167" s="57" t="s">
        <v>592</v>
      </c>
      <c r="J167" s="213"/>
      <c r="K167" s="154">
        <v>1</v>
      </c>
    </row>
    <row r="168" spans="1:11" ht="70.5" customHeight="1" x14ac:dyDescent="0.2">
      <c r="A168" s="300" t="s">
        <v>8</v>
      </c>
      <c r="B168" s="300" t="s">
        <v>3</v>
      </c>
      <c r="C168" s="59" t="s">
        <v>17</v>
      </c>
      <c r="D168" s="60"/>
      <c r="E168" s="306" t="s">
        <v>508</v>
      </c>
      <c r="F168" s="61" t="s">
        <v>429</v>
      </c>
      <c r="G168" s="297" t="s">
        <v>450</v>
      </c>
      <c r="H168" s="306" t="s">
        <v>301</v>
      </c>
      <c r="I168" s="57" t="s">
        <v>584</v>
      </c>
      <c r="J168" s="62"/>
      <c r="K168" s="154">
        <v>0</v>
      </c>
    </row>
    <row r="169" spans="1:11" ht="104.25" customHeight="1" x14ac:dyDescent="0.2">
      <c r="A169" s="300" t="s">
        <v>8</v>
      </c>
      <c r="B169" s="300" t="s">
        <v>3</v>
      </c>
      <c r="C169" s="59" t="s">
        <v>18</v>
      </c>
      <c r="D169" s="60"/>
      <c r="E169" s="306" t="s">
        <v>509</v>
      </c>
      <c r="F169" s="61" t="s">
        <v>429</v>
      </c>
      <c r="G169" s="297" t="s">
        <v>450</v>
      </c>
      <c r="H169" s="306" t="s">
        <v>510</v>
      </c>
      <c r="I169" s="57" t="s">
        <v>585</v>
      </c>
      <c r="J169" s="62"/>
      <c r="K169" s="154">
        <v>1</v>
      </c>
    </row>
    <row r="170" spans="1:11" ht="104.25" customHeight="1" x14ac:dyDescent="0.2">
      <c r="A170" s="328"/>
      <c r="B170" s="328"/>
      <c r="C170" s="333"/>
      <c r="D170" s="334"/>
      <c r="E170" s="335"/>
      <c r="F170" s="336"/>
      <c r="G170" s="337"/>
      <c r="H170" s="338"/>
      <c r="I170" s="339"/>
      <c r="J170" s="340"/>
    </row>
    <row r="171" spans="1:11" x14ac:dyDescent="0.2">
      <c r="A171" s="56" t="s">
        <v>8</v>
      </c>
      <c r="B171" s="56" t="s">
        <v>5</v>
      </c>
      <c r="C171" s="56"/>
      <c r="D171" s="56"/>
      <c r="E171" s="454" t="s">
        <v>313</v>
      </c>
      <c r="F171" s="455"/>
      <c r="G171" s="455"/>
      <c r="H171" s="455"/>
      <c r="I171" s="455"/>
      <c r="J171" s="456"/>
      <c r="K171" s="220">
        <f>(K172+K178+K182+K188)/4</f>
        <v>1</v>
      </c>
    </row>
    <row r="172" spans="1:11" ht="62.25" customHeight="1" x14ac:dyDescent="0.2">
      <c r="A172" s="81" t="s">
        <v>8</v>
      </c>
      <c r="B172" s="81" t="s">
        <v>5</v>
      </c>
      <c r="C172" s="81" t="s">
        <v>16</v>
      </c>
      <c r="D172" s="81"/>
      <c r="E172" s="194" t="s">
        <v>511</v>
      </c>
      <c r="F172" s="83" t="s">
        <v>314</v>
      </c>
      <c r="G172" s="194" t="s">
        <v>450</v>
      </c>
      <c r="H172" s="307" t="s">
        <v>315</v>
      </c>
      <c r="I172" s="82"/>
      <c r="J172" s="213"/>
      <c r="K172" s="58">
        <f>(K173+K174+K175+K176+K177)/5</f>
        <v>1</v>
      </c>
    </row>
    <row r="173" spans="1:11" ht="169.5" customHeight="1" x14ac:dyDescent="0.2">
      <c r="A173" s="308" t="s">
        <v>8</v>
      </c>
      <c r="B173" s="308" t="s">
        <v>5</v>
      </c>
      <c r="C173" s="308" t="s">
        <v>16</v>
      </c>
      <c r="D173" s="308" t="s">
        <v>4</v>
      </c>
      <c r="E173" s="309" t="s">
        <v>316</v>
      </c>
      <c r="F173" s="310" t="s">
        <v>314</v>
      </c>
      <c r="G173" s="297" t="s">
        <v>450</v>
      </c>
      <c r="H173" s="311" t="s">
        <v>317</v>
      </c>
      <c r="I173" s="312" t="s">
        <v>523</v>
      </c>
      <c r="J173" s="313"/>
      <c r="K173" s="310">
        <v>1</v>
      </c>
    </row>
    <row r="174" spans="1:11" s="154" customFormat="1" ht="142.5" customHeight="1" x14ac:dyDescent="0.2">
      <c r="A174" s="84" t="s">
        <v>8</v>
      </c>
      <c r="B174" s="84" t="s">
        <v>5</v>
      </c>
      <c r="C174" s="84" t="s">
        <v>16</v>
      </c>
      <c r="D174" s="84" t="s">
        <v>3</v>
      </c>
      <c r="E174" s="57" t="s">
        <v>318</v>
      </c>
      <c r="F174" s="58" t="s">
        <v>314</v>
      </c>
      <c r="G174" s="297" t="s">
        <v>450</v>
      </c>
      <c r="H174" s="297" t="s">
        <v>512</v>
      </c>
      <c r="I174" s="57" t="s">
        <v>513</v>
      </c>
      <c r="J174" s="62"/>
      <c r="K174" s="58">
        <v>1</v>
      </c>
    </row>
    <row r="175" spans="1:11" ht="97.5" customHeight="1" x14ac:dyDescent="0.2">
      <c r="A175" s="314" t="s">
        <v>8</v>
      </c>
      <c r="B175" s="314" t="s">
        <v>5</v>
      </c>
      <c r="C175" s="314" t="s">
        <v>16</v>
      </c>
      <c r="D175" s="314" t="s">
        <v>5</v>
      </c>
      <c r="E175" s="315" t="s">
        <v>319</v>
      </c>
      <c r="F175" s="316" t="s">
        <v>314</v>
      </c>
      <c r="G175" s="297" t="s">
        <v>450</v>
      </c>
      <c r="H175" s="315" t="s">
        <v>320</v>
      </c>
      <c r="I175" s="317" t="s">
        <v>524</v>
      </c>
      <c r="J175" s="317"/>
      <c r="K175" s="316">
        <v>1</v>
      </c>
    </row>
    <row r="176" spans="1:11" ht="92.25" customHeight="1" x14ac:dyDescent="0.2">
      <c r="A176" s="84" t="s">
        <v>8</v>
      </c>
      <c r="B176" s="84" t="s">
        <v>5</v>
      </c>
      <c r="C176" s="84" t="s">
        <v>16</v>
      </c>
      <c r="D176" s="84" t="s">
        <v>2</v>
      </c>
      <c r="E176" s="57" t="s">
        <v>321</v>
      </c>
      <c r="F176" s="58" t="s">
        <v>314</v>
      </c>
      <c r="G176" s="297" t="s">
        <v>450</v>
      </c>
      <c r="H176" s="57" t="s">
        <v>322</v>
      </c>
      <c r="I176" s="213" t="s">
        <v>525</v>
      </c>
      <c r="J176" s="213"/>
      <c r="K176" s="79">
        <v>1</v>
      </c>
    </row>
    <row r="177" spans="1:11" ht="132" customHeight="1" x14ac:dyDescent="0.2">
      <c r="A177" s="84" t="s">
        <v>8</v>
      </c>
      <c r="B177" s="84" t="s">
        <v>5</v>
      </c>
      <c r="C177" s="84" t="s">
        <v>16</v>
      </c>
      <c r="D177" s="84" t="s">
        <v>11</v>
      </c>
      <c r="E177" s="57" t="s">
        <v>323</v>
      </c>
      <c r="F177" s="58" t="s">
        <v>314</v>
      </c>
      <c r="G177" s="297" t="s">
        <v>450</v>
      </c>
      <c r="H177" s="57" t="s">
        <v>324</v>
      </c>
      <c r="I177" s="213" t="s">
        <v>526</v>
      </c>
      <c r="J177" s="213"/>
      <c r="K177" s="58">
        <v>1</v>
      </c>
    </row>
    <row r="178" spans="1:11" ht="128.25" customHeight="1" x14ac:dyDescent="0.2">
      <c r="A178" s="81" t="s">
        <v>8</v>
      </c>
      <c r="B178" s="81" t="s">
        <v>5</v>
      </c>
      <c r="C178" s="81" t="s">
        <v>17</v>
      </c>
      <c r="D178" s="81"/>
      <c r="E178" s="85" t="s">
        <v>325</v>
      </c>
      <c r="F178" s="83" t="s">
        <v>326</v>
      </c>
      <c r="G178" s="28" t="s">
        <v>450</v>
      </c>
      <c r="H178" s="85" t="s">
        <v>327</v>
      </c>
      <c r="I178" s="85"/>
      <c r="J178" s="213"/>
      <c r="K178" s="221" t="s">
        <v>4</v>
      </c>
    </row>
    <row r="179" spans="1:11" ht="166.5" customHeight="1" x14ac:dyDescent="0.2">
      <c r="A179" s="84" t="s">
        <v>8</v>
      </c>
      <c r="B179" s="84" t="s">
        <v>5</v>
      </c>
      <c r="C179" s="84" t="s">
        <v>17</v>
      </c>
      <c r="D179" s="84" t="s">
        <v>4</v>
      </c>
      <c r="E179" s="57" t="s">
        <v>328</v>
      </c>
      <c r="F179" s="58" t="s">
        <v>326</v>
      </c>
      <c r="G179" s="297" t="s">
        <v>450</v>
      </c>
      <c r="H179" s="57" t="s">
        <v>329</v>
      </c>
      <c r="I179" s="213" t="s">
        <v>330</v>
      </c>
      <c r="J179" s="213"/>
      <c r="K179" s="221" t="s">
        <v>4</v>
      </c>
    </row>
    <row r="180" spans="1:11" ht="82.5" customHeight="1" x14ac:dyDescent="0.2">
      <c r="A180" s="84" t="s">
        <v>8</v>
      </c>
      <c r="B180" s="84" t="s">
        <v>5</v>
      </c>
      <c r="C180" s="84" t="s">
        <v>17</v>
      </c>
      <c r="D180" s="84" t="s">
        <v>3</v>
      </c>
      <c r="E180" s="57" t="s">
        <v>331</v>
      </c>
      <c r="F180" s="58" t="s">
        <v>326</v>
      </c>
      <c r="G180" s="297" t="s">
        <v>450</v>
      </c>
      <c r="H180" s="57" t="s">
        <v>332</v>
      </c>
      <c r="I180" s="213" t="s">
        <v>527</v>
      </c>
      <c r="J180" s="213"/>
      <c r="K180" s="58">
        <v>1</v>
      </c>
    </row>
    <row r="181" spans="1:11" ht="76.5" x14ac:dyDescent="0.2">
      <c r="A181" s="84" t="s">
        <v>8</v>
      </c>
      <c r="B181" s="84" t="s">
        <v>5</v>
      </c>
      <c r="C181" s="84" t="s">
        <v>17</v>
      </c>
      <c r="D181" s="84" t="s">
        <v>5</v>
      </c>
      <c r="E181" s="57" t="s">
        <v>333</v>
      </c>
      <c r="F181" s="58" t="s">
        <v>326</v>
      </c>
      <c r="G181" s="297" t="s">
        <v>450</v>
      </c>
      <c r="H181" s="57" t="s">
        <v>334</v>
      </c>
      <c r="I181" s="213" t="s">
        <v>335</v>
      </c>
      <c r="J181" s="213"/>
      <c r="K181" s="58">
        <v>0</v>
      </c>
    </row>
    <row r="182" spans="1:11" ht="72.75" customHeight="1" x14ac:dyDescent="0.2">
      <c r="A182" s="81" t="s">
        <v>8</v>
      </c>
      <c r="B182" s="81" t="s">
        <v>5</v>
      </c>
      <c r="C182" s="81" t="s">
        <v>18</v>
      </c>
      <c r="D182" s="81"/>
      <c r="E182" s="85" t="s">
        <v>336</v>
      </c>
      <c r="F182" s="83" t="s">
        <v>326</v>
      </c>
      <c r="G182" s="28" t="s">
        <v>450</v>
      </c>
      <c r="H182" s="85" t="s">
        <v>337</v>
      </c>
      <c r="I182" s="85" t="s">
        <v>337</v>
      </c>
      <c r="J182" s="215"/>
      <c r="K182" s="221">
        <f>SUM(K183+K184+K185+K186+K187)/5</f>
        <v>1</v>
      </c>
    </row>
    <row r="183" spans="1:11" ht="90.75" customHeight="1" x14ac:dyDescent="0.2">
      <c r="A183" s="84" t="s">
        <v>8</v>
      </c>
      <c r="B183" s="84" t="s">
        <v>5</v>
      </c>
      <c r="C183" s="84" t="s">
        <v>18</v>
      </c>
      <c r="D183" s="84" t="s">
        <v>4</v>
      </c>
      <c r="E183" s="57" t="s">
        <v>338</v>
      </c>
      <c r="F183" s="58" t="s">
        <v>326</v>
      </c>
      <c r="G183" s="297" t="s">
        <v>450</v>
      </c>
      <c r="H183" s="57" t="s">
        <v>339</v>
      </c>
      <c r="I183" s="213" t="s">
        <v>528</v>
      </c>
      <c r="J183" s="213"/>
      <c r="K183" s="58">
        <v>1</v>
      </c>
    </row>
    <row r="184" spans="1:11" ht="127.5" customHeight="1" x14ac:dyDescent="0.2">
      <c r="A184" s="84" t="s">
        <v>8</v>
      </c>
      <c r="B184" s="84" t="s">
        <v>5</v>
      </c>
      <c r="C184" s="84" t="s">
        <v>18</v>
      </c>
      <c r="D184" s="84" t="s">
        <v>3</v>
      </c>
      <c r="E184" s="57" t="s">
        <v>340</v>
      </c>
      <c r="F184" s="58" t="s">
        <v>326</v>
      </c>
      <c r="G184" s="297" t="s">
        <v>450</v>
      </c>
      <c r="H184" s="57" t="s">
        <v>341</v>
      </c>
      <c r="I184" s="213" t="s">
        <v>529</v>
      </c>
      <c r="J184" s="213"/>
      <c r="K184" s="221" t="s">
        <v>4</v>
      </c>
    </row>
    <row r="185" spans="1:11" ht="191.25" x14ac:dyDescent="0.2">
      <c r="A185" s="84" t="s">
        <v>8</v>
      </c>
      <c r="B185" s="84" t="s">
        <v>5</v>
      </c>
      <c r="C185" s="84" t="s">
        <v>18</v>
      </c>
      <c r="D185" s="84" t="s">
        <v>5</v>
      </c>
      <c r="E185" s="57" t="s">
        <v>342</v>
      </c>
      <c r="F185" s="58" t="s">
        <v>326</v>
      </c>
      <c r="G185" s="297" t="s">
        <v>450</v>
      </c>
      <c r="H185" s="57" t="s">
        <v>343</v>
      </c>
      <c r="I185" s="213" t="s">
        <v>515</v>
      </c>
      <c r="J185" s="213"/>
      <c r="K185" s="58">
        <v>1</v>
      </c>
    </row>
    <row r="186" spans="1:11" ht="172.5" customHeight="1" x14ac:dyDescent="0.2">
      <c r="A186" s="155">
        <v>9</v>
      </c>
      <c r="B186" s="155">
        <v>3</v>
      </c>
      <c r="C186" s="155">
        <v>3</v>
      </c>
      <c r="D186" s="155">
        <v>5</v>
      </c>
      <c r="E186" s="63" t="s">
        <v>344</v>
      </c>
      <c r="F186" s="58" t="s">
        <v>326</v>
      </c>
      <c r="G186" s="297" t="s">
        <v>450</v>
      </c>
      <c r="H186" s="57" t="s">
        <v>345</v>
      </c>
      <c r="I186" s="214" t="s">
        <v>530</v>
      </c>
      <c r="J186" s="214"/>
      <c r="K186" s="154">
        <v>1</v>
      </c>
    </row>
    <row r="187" spans="1:11" ht="237" customHeight="1" x14ac:dyDescent="0.2">
      <c r="A187" s="155">
        <v>9</v>
      </c>
      <c r="B187" s="155">
        <v>3</v>
      </c>
      <c r="C187" s="155">
        <v>3</v>
      </c>
      <c r="D187" s="155">
        <v>6</v>
      </c>
      <c r="E187" s="63" t="s">
        <v>346</v>
      </c>
      <c r="F187" s="58" t="s">
        <v>326</v>
      </c>
      <c r="G187" s="297" t="s">
        <v>450</v>
      </c>
      <c r="H187" s="57" t="s">
        <v>339</v>
      </c>
      <c r="I187" s="214" t="s">
        <v>531</v>
      </c>
      <c r="J187" s="214"/>
      <c r="K187" s="154">
        <v>1</v>
      </c>
    </row>
    <row r="188" spans="1:11" ht="157.5" customHeight="1" x14ac:dyDescent="0.2">
      <c r="A188" s="158">
        <v>9</v>
      </c>
      <c r="B188" s="158">
        <v>3</v>
      </c>
      <c r="C188" s="158">
        <v>4</v>
      </c>
      <c r="D188" s="158"/>
      <c r="E188" s="86" t="s">
        <v>347</v>
      </c>
      <c r="F188" s="87" t="s">
        <v>326</v>
      </c>
      <c r="G188" s="297" t="s">
        <v>450</v>
      </c>
      <c r="H188" s="85" t="s">
        <v>348</v>
      </c>
      <c r="I188" s="85"/>
      <c r="J188" s="216"/>
      <c r="K188" s="154">
        <f>SUM(K189:K192)/4</f>
        <v>1</v>
      </c>
    </row>
    <row r="189" spans="1:11" ht="189.75" customHeight="1" x14ac:dyDescent="0.2">
      <c r="A189" s="155">
        <v>9</v>
      </c>
      <c r="B189" s="155">
        <v>3</v>
      </c>
      <c r="C189" s="155">
        <v>4</v>
      </c>
      <c r="D189" s="155">
        <v>1</v>
      </c>
      <c r="E189" s="63" t="s">
        <v>349</v>
      </c>
      <c r="F189" s="58" t="s">
        <v>326</v>
      </c>
      <c r="G189" s="297" t="s">
        <v>450</v>
      </c>
      <c r="H189" s="57" t="s">
        <v>350</v>
      </c>
      <c r="I189" s="214" t="s">
        <v>532</v>
      </c>
      <c r="J189" s="214"/>
      <c r="K189" s="154">
        <v>1</v>
      </c>
    </row>
    <row r="190" spans="1:11" ht="66" customHeight="1" x14ac:dyDescent="0.2">
      <c r="A190" s="155">
        <v>9</v>
      </c>
      <c r="B190" s="155">
        <v>3</v>
      </c>
      <c r="C190" s="155">
        <v>4</v>
      </c>
      <c r="D190" s="155">
        <v>2</v>
      </c>
      <c r="E190" s="63" t="s">
        <v>351</v>
      </c>
      <c r="F190" s="58" t="s">
        <v>326</v>
      </c>
      <c r="G190" s="297" t="s">
        <v>450</v>
      </c>
      <c r="H190" s="57" t="s">
        <v>352</v>
      </c>
      <c r="I190" s="214" t="s">
        <v>533</v>
      </c>
      <c r="J190" s="214"/>
      <c r="K190" s="154">
        <v>1</v>
      </c>
    </row>
    <row r="191" spans="1:11" ht="108" customHeight="1" x14ac:dyDescent="0.2">
      <c r="A191" s="155">
        <v>9</v>
      </c>
      <c r="B191" s="155">
        <v>3</v>
      </c>
      <c r="C191" s="155">
        <v>4</v>
      </c>
      <c r="D191" s="155">
        <v>3</v>
      </c>
      <c r="E191" s="63" t="s">
        <v>353</v>
      </c>
      <c r="F191" s="58" t="s">
        <v>326</v>
      </c>
      <c r="G191" s="297" t="s">
        <v>450</v>
      </c>
      <c r="H191" s="57" t="s">
        <v>354</v>
      </c>
      <c r="I191" s="213" t="s">
        <v>514</v>
      </c>
      <c r="J191" s="213"/>
      <c r="K191" s="154">
        <v>1</v>
      </c>
    </row>
    <row r="192" spans="1:11" ht="106.5" customHeight="1" x14ac:dyDescent="0.2">
      <c r="A192" s="155">
        <v>9</v>
      </c>
      <c r="B192" s="155">
        <v>3</v>
      </c>
      <c r="C192" s="155">
        <v>4</v>
      </c>
      <c r="D192" s="155">
        <v>4</v>
      </c>
      <c r="E192" s="63" t="s">
        <v>355</v>
      </c>
      <c r="F192" s="58" t="s">
        <v>326</v>
      </c>
      <c r="G192" s="297" t="s">
        <v>450</v>
      </c>
      <c r="H192" s="57" t="s">
        <v>356</v>
      </c>
      <c r="I192" s="213" t="s">
        <v>534</v>
      </c>
      <c r="J192" s="213"/>
      <c r="K192" s="154">
        <v>1</v>
      </c>
    </row>
    <row r="193" spans="1:11" ht="120" customHeight="1" x14ac:dyDescent="0.2">
      <c r="A193" s="56" t="s">
        <v>8</v>
      </c>
      <c r="B193" s="56" t="s">
        <v>2</v>
      </c>
      <c r="C193" s="56"/>
      <c r="D193" s="56"/>
      <c r="E193" s="454" t="s">
        <v>535</v>
      </c>
      <c r="F193" s="455"/>
      <c r="G193" s="455"/>
      <c r="H193" s="455"/>
      <c r="I193" s="455"/>
      <c r="J193" s="456"/>
      <c r="K193" s="222">
        <v>1</v>
      </c>
    </row>
    <row r="194" spans="1:11" ht="86.25" customHeight="1" x14ac:dyDescent="0.2">
      <c r="A194" s="56" t="s">
        <v>8</v>
      </c>
      <c r="B194" s="300" t="s">
        <v>19</v>
      </c>
      <c r="C194" s="300" t="s">
        <v>16</v>
      </c>
      <c r="D194" s="300"/>
      <c r="E194" s="294" t="s">
        <v>516</v>
      </c>
      <c r="F194" s="294" t="s">
        <v>359</v>
      </c>
      <c r="G194" s="294"/>
      <c r="H194" s="294" t="s">
        <v>517</v>
      </c>
      <c r="I194" s="294" t="s">
        <v>536</v>
      </c>
      <c r="J194" s="294"/>
      <c r="K194" s="222"/>
    </row>
    <row r="195" spans="1:11" ht="101.25" customHeight="1" x14ac:dyDescent="0.2">
      <c r="A195" s="84" t="s">
        <v>8</v>
      </c>
      <c r="B195" s="84" t="s">
        <v>2</v>
      </c>
      <c r="C195" s="84" t="s">
        <v>16</v>
      </c>
      <c r="D195" s="84" t="s">
        <v>4</v>
      </c>
      <c r="E195" s="57" t="s">
        <v>361</v>
      </c>
      <c r="F195" s="58" t="s">
        <v>359</v>
      </c>
      <c r="G195" s="297" t="s">
        <v>450</v>
      </c>
      <c r="H195" s="62" t="s">
        <v>362</v>
      </c>
      <c r="I195" s="213" t="s">
        <v>537</v>
      </c>
      <c r="J195" s="213"/>
      <c r="K195" s="58">
        <v>1</v>
      </c>
    </row>
    <row r="196" spans="1:11" ht="97.5" customHeight="1" x14ac:dyDescent="0.2">
      <c r="A196" s="84" t="s">
        <v>8</v>
      </c>
      <c r="B196" s="84" t="s">
        <v>2</v>
      </c>
      <c r="C196" s="84" t="s">
        <v>16</v>
      </c>
      <c r="D196" s="84" t="s">
        <v>3</v>
      </c>
      <c r="E196" s="57" t="s">
        <v>363</v>
      </c>
      <c r="F196" s="58" t="s">
        <v>359</v>
      </c>
      <c r="G196" s="297" t="s">
        <v>450</v>
      </c>
      <c r="H196" s="57" t="s">
        <v>364</v>
      </c>
      <c r="I196" s="213" t="s">
        <v>538</v>
      </c>
      <c r="J196" s="213"/>
      <c r="K196" s="58">
        <v>1</v>
      </c>
    </row>
    <row r="197" spans="1:11" ht="70.5" customHeight="1" x14ac:dyDescent="0.2">
      <c r="A197" s="84" t="s">
        <v>8</v>
      </c>
      <c r="B197" s="84" t="s">
        <v>2</v>
      </c>
      <c r="C197" s="84" t="s">
        <v>16</v>
      </c>
      <c r="D197" s="84" t="s">
        <v>5</v>
      </c>
      <c r="E197" s="57" t="s">
        <v>365</v>
      </c>
      <c r="F197" s="58" t="s">
        <v>359</v>
      </c>
      <c r="G197" s="297" t="s">
        <v>450</v>
      </c>
      <c r="H197" s="57" t="s">
        <v>364</v>
      </c>
      <c r="I197" s="213" t="s">
        <v>366</v>
      </c>
      <c r="J197" s="213"/>
      <c r="K197" s="58">
        <v>1</v>
      </c>
    </row>
    <row r="198" spans="1:11" ht="67.5" customHeight="1" x14ac:dyDescent="0.2">
      <c r="A198" s="84" t="s">
        <v>8</v>
      </c>
      <c r="B198" s="84" t="s">
        <v>2</v>
      </c>
      <c r="C198" s="84" t="s">
        <v>16</v>
      </c>
      <c r="D198" s="84" t="s">
        <v>2</v>
      </c>
      <c r="E198" s="57" t="s">
        <v>367</v>
      </c>
      <c r="F198" s="58" t="s">
        <v>359</v>
      </c>
      <c r="G198" s="297" t="s">
        <v>450</v>
      </c>
      <c r="H198" s="57" t="s">
        <v>368</v>
      </c>
      <c r="I198" s="213" t="s">
        <v>539</v>
      </c>
      <c r="J198" s="213"/>
      <c r="K198" s="79">
        <v>1</v>
      </c>
    </row>
    <row r="199" spans="1:11" ht="159" customHeight="1" x14ac:dyDescent="0.2">
      <c r="A199" s="84" t="s">
        <v>8</v>
      </c>
      <c r="B199" s="84" t="s">
        <v>2</v>
      </c>
      <c r="C199" s="84" t="s">
        <v>16</v>
      </c>
      <c r="D199" s="84" t="s">
        <v>11</v>
      </c>
      <c r="E199" s="57" t="s">
        <v>369</v>
      </c>
      <c r="F199" s="58" t="s">
        <v>359</v>
      </c>
      <c r="G199" s="297" t="s">
        <v>450</v>
      </c>
      <c r="H199" s="57" t="s">
        <v>370</v>
      </c>
      <c r="I199" s="213" t="s">
        <v>540</v>
      </c>
      <c r="J199" s="213"/>
      <c r="K199" s="58">
        <v>1</v>
      </c>
    </row>
    <row r="200" spans="1:11" ht="114.75" customHeight="1" x14ac:dyDescent="0.2">
      <c r="A200" s="84" t="s">
        <v>8</v>
      </c>
      <c r="B200" s="84" t="s">
        <v>2</v>
      </c>
      <c r="C200" s="84" t="s">
        <v>16</v>
      </c>
      <c r="D200" s="84" t="s">
        <v>12</v>
      </c>
      <c r="E200" s="57" t="s">
        <v>541</v>
      </c>
      <c r="F200" s="58" t="s">
        <v>359</v>
      </c>
      <c r="G200" s="297" t="s">
        <v>450</v>
      </c>
      <c r="H200" s="57" t="s">
        <v>371</v>
      </c>
      <c r="I200" s="213" t="s">
        <v>542</v>
      </c>
      <c r="J200" s="213"/>
      <c r="K200" s="221" t="s">
        <v>4</v>
      </c>
    </row>
    <row r="201" spans="1:11" ht="195.75" customHeight="1" x14ac:dyDescent="0.2">
      <c r="A201" s="84" t="s">
        <v>8</v>
      </c>
      <c r="B201" s="84" t="s">
        <v>2</v>
      </c>
      <c r="C201" s="84" t="s">
        <v>17</v>
      </c>
      <c r="D201" s="84"/>
      <c r="E201" s="57" t="s">
        <v>372</v>
      </c>
      <c r="F201" s="58" t="s">
        <v>359</v>
      </c>
      <c r="G201" s="297" t="s">
        <v>450</v>
      </c>
      <c r="H201" s="57" t="s">
        <v>362</v>
      </c>
      <c r="I201" s="213" t="s">
        <v>543</v>
      </c>
      <c r="J201" s="213"/>
      <c r="K201" s="58">
        <v>1</v>
      </c>
    </row>
    <row r="202" spans="1:11" ht="100.5" customHeight="1" x14ac:dyDescent="0.2">
      <c r="A202" s="84" t="s">
        <v>8</v>
      </c>
      <c r="B202" s="84" t="s">
        <v>2</v>
      </c>
      <c r="C202" s="84" t="s">
        <v>17</v>
      </c>
      <c r="D202" s="84" t="s">
        <v>4</v>
      </c>
      <c r="E202" s="57" t="s">
        <v>373</v>
      </c>
      <c r="F202" s="58" t="s">
        <v>359</v>
      </c>
      <c r="G202" s="297" t="s">
        <v>450</v>
      </c>
      <c r="H202" s="57" t="s">
        <v>374</v>
      </c>
      <c r="I202" s="213" t="s">
        <v>543</v>
      </c>
      <c r="J202" s="213"/>
      <c r="K202" s="221" t="s">
        <v>4</v>
      </c>
    </row>
    <row r="203" spans="1:11" ht="299.25" customHeight="1" x14ac:dyDescent="0.2">
      <c r="A203" s="84" t="s">
        <v>8</v>
      </c>
      <c r="B203" s="84" t="s">
        <v>2</v>
      </c>
      <c r="C203" s="84" t="s">
        <v>17</v>
      </c>
      <c r="D203" s="84" t="s">
        <v>3</v>
      </c>
      <c r="E203" s="57" t="s">
        <v>375</v>
      </c>
      <c r="F203" s="58" t="s">
        <v>359</v>
      </c>
      <c r="G203" s="297" t="s">
        <v>450</v>
      </c>
      <c r="H203" s="57" t="s">
        <v>376</v>
      </c>
      <c r="I203" s="213" t="s">
        <v>544</v>
      </c>
      <c r="J203" s="213"/>
      <c r="K203" s="58">
        <v>1</v>
      </c>
    </row>
    <row r="204" spans="1:11" ht="89.25" x14ac:dyDescent="0.2">
      <c r="A204" s="84" t="s">
        <v>8</v>
      </c>
      <c r="B204" s="84" t="s">
        <v>2</v>
      </c>
      <c r="C204" s="84" t="s">
        <v>18</v>
      </c>
      <c r="D204" s="84"/>
      <c r="E204" s="57" t="s">
        <v>377</v>
      </c>
      <c r="F204" s="58" t="s">
        <v>359</v>
      </c>
      <c r="G204" s="297" t="s">
        <v>450</v>
      </c>
      <c r="H204" s="57" t="s">
        <v>378</v>
      </c>
      <c r="I204" s="213" t="s">
        <v>379</v>
      </c>
      <c r="J204" s="213"/>
      <c r="K204" s="58">
        <v>1</v>
      </c>
    </row>
    <row r="205" spans="1:11" ht="97.5" customHeight="1" x14ac:dyDescent="0.2">
      <c r="A205" s="84" t="s">
        <v>8</v>
      </c>
      <c r="B205" s="84" t="s">
        <v>2</v>
      </c>
      <c r="C205" s="84" t="s">
        <v>18</v>
      </c>
      <c r="D205" s="84" t="s">
        <v>4</v>
      </c>
      <c r="E205" s="57" t="s">
        <v>380</v>
      </c>
      <c r="F205" s="58" t="s">
        <v>359</v>
      </c>
      <c r="G205" s="58" t="s">
        <v>360</v>
      </c>
      <c r="H205" s="57" t="s">
        <v>381</v>
      </c>
      <c r="I205" s="215" t="s">
        <v>545</v>
      </c>
      <c r="J205" s="215"/>
      <c r="K205" s="58">
        <v>1</v>
      </c>
    </row>
    <row r="206" spans="1:11" ht="95.25" customHeight="1" x14ac:dyDescent="0.2">
      <c r="A206" s="84" t="s">
        <v>8</v>
      </c>
      <c r="B206" s="84" t="s">
        <v>2</v>
      </c>
      <c r="C206" s="84" t="s">
        <v>18</v>
      </c>
      <c r="D206" s="84" t="s">
        <v>3</v>
      </c>
      <c r="E206" s="57" t="s">
        <v>382</v>
      </c>
      <c r="F206" s="58" t="s">
        <v>359</v>
      </c>
      <c r="G206" s="297" t="s">
        <v>450</v>
      </c>
      <c r="H206" s="57" t="s">
        <v>383</v>
      </c>
      <c r="I206" s="213" t="s">
        <v>546</v>
      </c>
      <c r="J206" s="213"/>
      <c r="K206" s="58">
        <v>1</v>
      </c>
    </row>
    <row r="207" spans="1:11" ht="51.75" customHeight="1" x14ac:dyDescent="0.2">
      <c r="K207" s="157"/>
    </row>
    <row r="208" spans="1:11" x14ac:dyDescent="0.2">
      <c r="K208" s="157"/>
    </row>
    <row r="209" spans="11:11" x14ac:dyDescent="0.2">
      <c r="K209" s="157"/>
    </row>
    <row r="210" spans="11:11" x14ac:dyDescent="0.2">
      <c r="K210" s="157"/>
    </row>
    <row r="211" spans="11:11" x14ac:dyDescent="0.2">
      <c r="K211" s="157"/>
    </row>
    <row r="212" spans="11:11" x14ac:dyDescent="0.2">
      <c r="K212" s="157"/>
    </row>
    <row r="213" spans="11:11" x14ac:dyDescent="0.2">
      <c r="K213" s="157"/>
    </row>
    <row r="214" spans="11:11" x14ac:dyDescent="0.2">
      <c r="K214" s="157"/>
    </row>
    <row r="215" spans="11:11" x14ac:dyDescent="0.2">
      <c r="K215" s="157"/>
    </row>
    <row r="216" spans="11:11" x14ac:dyDescent="0.2">
      <c r="K216" s="157"/>
    </row>
    <row r="217" spans="11:11" x14ac:dyDescent="0.2">
      <c r="K217" s="157"/>
    </row>
    <row r="218" spans="11:11" x14ac:dyDescent="0.2">
      <c r="K218" s="157"/>
    </row>
    <row r="219" spans="11:11" x14ac:dyDescent="0.2">
      <c r="K219" s="157"/>
    </row>
    <row r="220" spans="11:11" x14ac:dyDescent="0.2">
      <c r="K220" s="157"/>
    </row>
    <row r="221" spans="11:11" x14ac:dyDescent="0.2">
      <c r="K221" s="157"/>
    </row>
    <row r="222" spans="11:11" x14ac:dyDescent="0.2">
      <c r="K222" s="157"/>
    </row>
    <row r="223" spans="11:11" x14ac:dyDescent="0.2">
      <c r="K223" s="157"/>
    </row>
    <row r="224" spans="11:11" x14ac:dyDescent="0.2">
      <c r="K224" s="157"/>
    </row>
    <row r="225" spans="11:11" x14ac:dyDescent="0.2">
      <c r="K225" s="157"/>
    </row>
    <row r="226" spans="11:11" x14ac:dyDescent="0.2">
      <c r="K226" s="157"/>
    </row>
    <row r="227" spans="11:11" x14ac:dyDescent="0.2">
      <c r="K227" s="157"/>
    </row>
    <row r="228" spans="11:11" x14ac:dyDescent="0.2">
      <c r="K228" s="157"/>
    </row>
    <row r="229" spans="11:11" x14ac:dyDescent="0.2">
      <c r="K229" s="157"/>
    </row>
    <row r="230" spans="11:11" x14ac:dyDescent="0.2">
      <c r="K230" s="157"/>
    </row>
    <row r="231" spans="11:11" x14ac:dyDescent="0.2">
      <c r="K231" s="157"/>
    </row>
    <row r="232" spans="11:11" x14ac:dyDescent="0.2">
      <c r="K232" s="157"/>
    </row>
    <row r="233" spans="11:11" x14ac:dyDescent="0.2">
      <c r="K233" s="157"/>
    </row>
    <row r="234" spans="11:11" x14ac:dyDescent="0.2">
      <c r="K234" s="157"/>
    </row>
    <row r="235" spans="11:11" x14ac:dyDescent="0.2">
      <c r="K235" s="157"/>
    </row>
    <row r="236" spans="11:11" x14ac:dyDescent="0.2">
      <c r="K236" s="157"/>
    </row>
    <row r="237" spans="11:11" x14ac:dyDescent="0.2">
      <c r="K237" s="157"/>
    </row>
    <row r="238" spans="11:11" x14ac:dyDescent="0.2">
      <c r="K238" s="157"/>
    </row>
    <row r="239" spans="11:11" x14ac:dyDescent="0.2">
      <c r="K239" s="157"/>
    </row>
    <row r="240" spans="11:11" x14ac:dyDescent="0.2">
      <c r="K240" s="157"/>
    </row>
    <row r="241" spans="11:11" x14ac:dyDescent="0.2">
      <c r="K241" s="157"/>
    </row>
    <row r="242" spans="11:11" x14ac:dyDescent="0.2">
      <c r="K242" s="157"/>
    </row>
    <row r="243" spans="11:11" x14ac:dyDescent="0.2">
      <c r="K243" s="157"/>
    </row>
    <row r="244" spans="11:11" x14ac:dyDescent="0.2">
      <c r="K244" s="157"/>
    </row>
    <row r="245" spans="11:11" x14ac:dyDescent="0.2">
      <c r="K245" s="157"/>
    </row>
    <row r="246" spans="11:11" x14ac:dyDescent="0.2">
      <c r="K246" s="157"/>
    </row>
    <row r="247" spans="11:11" x14ac:dyDescent="0.2">
      <c r="K247" s="157"/>
    </row>
    <row r="248" spans="11:11" x14ac:dyDescent="0.2">
      <c r="K248" s="157"/>
    </row>
    <row r="249" spans="11:11" x14ac:dyDescent="0.2">
      <c r="K249" s="157"/>
    </row>
    <row r="250" spans="11:11" x14ac:dyDescent="0.2">
      <c r="K250" s="157"/>
    </row>
    <row r="251" spans="11:11" x14ac:dyDescent="0.2">
      <c r="K251" s="157"/>
    </row>
    <row r="252" spans="11:11" x14ac:dyDescent="0.2">
      <c r="K252" s="157"/>
    </row>
    <row r="253" spans="11:11" x14ac:dyDescent="0.2">
      <c r="K253" s="157"/>
    </row>
    <row r="254" spans="11:11" x14ac:dyDescent="0.2">
      <c r="K254" s="157"/>
    </row>
    <row r="255" spans="11:11" x14ac:dyDescent="0.2">
      <c r="K255" s="157"/>
    </row>
    <row r="256" spans="11:11" x14ac:dyDescent="0.2">
      <c r="K256" s="157"/>
    </row>
    <row r="257" spans="11:11" x14ac:dyDescent="0.2">
      <c r="K257" s="157"/>
    </row>
    <row r="258" spans="11:11" x14ac:dyDescent="0.2">
      <c r="K258" s="157"/>
    </row>
    <row r="259" spans="11:11" x14ac:dyDescent="0.2">
      <c r="K259" s="157"/>
    </row>
    <row r="260" spans="11:11" x14ac:dyDescent="0.2">
      <c r="K260" s="157"/>
    </row>
    <row r="261" spans="11:11" x14ac:dyDescent="0.2">
      <c r="K261" s="157"/>
    </row>
    <row r="262" spans="11:11" x14ac:dyDescent="0.2">
      <c r="K262" s="157"/>
    </row>
    <row r="263" spans="11:11" x14ac:dyDescent="0.2">
      <c r="K263" s="157"/>
    </row>
    <row r="264" spans="11:11" x14ac:dyDescent="0.2">
      <c r="K264" s="157"/>
    </row>
    <row r="265" spans="11:11" x14ac:dyDescent="0.2">
      <c r="K265" s="157"/>
    </row>
    <row r="266" spans="11:11" x14ac:dyDescent="0.2">
      <c r="K266" s="157"/>
    </row>
    <row r="267" spans="11:11" x14ac:dyDescent="0.2">
      <c r="K267" s="157"/>
    </row>
    <row r="268" spans="11:11" x14ac:dyDescent="0.2">
      <c r="K268" s="157"/>
    </row>
    <row r="269" spans="11:11" x14ac:dyDescent="0.2">
      <c r="K269" s="157"/>
    </row>
    <row r="270" spans="11:11" x14ac:dyDescent="0.2">
      <c r="K270" s="299"/>
    </row>
  </sheetData>
  <mergeCells count="166">
    <mergeCell ref="E156:E163"/>
    <mergeCell ref="A156:A163"/>
    <mergeCell ref="B156:B163"/>
    <mergeCell ref="C156:C163"/>
    <mergeCell ref="D156:D163"/>
    <mergeCell ref="F156:F163"/>
    <mergeCell ref="G156:G163"/>
    <mergeCell ref="H117:H119"/>
    <mergeCell ref="E193:J193"/>
    <mergeCell ref="E154:J154"/>
    <mergeCell ref="E171:J171"/>
    <mergeCell ref="J120:J121"/>
    <mergeCell ref="A120:A121"/>
    <mergeCell ref="B120:B121"/>
    <mergeCell ref="C120:C121"/>
    <mergeCell ref="D120:D121"/>
    <mergeCell ref="E120:E121"/>
    <mergeCell ref="F120:F121"/>
    <mergeCell ref="E131:J131"/>
    <mergeCell ref="J129:J130"/>
    <mergeCell ref="I129:I130"/>
    <mergeCell ref="H129:H130"/>
    <mergeCell ref="G129:G130"/>
    <mergeCell ref="F129:F130"/>
    <mergeCell ref="E129:E130"/>
    <mergeCell ref="D129:D130"/>
    <mergeCell ref="C129:C130"/>
    <mergeCell ref="B129:B130"/>
    <mergeCell ref="A129:A130"/>
    <mergeCell ref="H120:H121"/>
    <mergeCell ref="G120:G121"/>
    <mergeCell ref="J117:J119"/>
    <mergeCell ref="I111:I112"/>
    <mergeCell ref="J111:J112"/>
    <mergeCell ref="A114:A115"/>
    <mergeCell ref="B114:B115"/>
    <mergeCell ref="C114:C115"/>
    <mergeCell ref="D114:D115"/>
    <mergeCell ref="E114:E115"/>
    <mergeCell ref="G114:G115"/>
    <mergeCell ref="H114:H115"/>
    <mergeCell ref="I114:I115"/>
    <mergeCell ref="J114:J115"/>
    <mergeCell ref="H111:H112"/>
    <mergeCell ref="G111:G112"/>
    <mergeCell ref="F111:F112"/>
    <mergeCell ref="E111:E112"/>
    <mergeCell ref="D111:D112"/>
    <mergeCell ref="C111:C112"/>
    <mergeCell ref="B111:B112"/>
    <mergeCell ref="A111:A112"/>
    <mergeCell ref="A117:A119"/>
    <mergeCell ref="B117:B119"/>
    <mergeCell ref="C117:C119"/>
    <mergeCell ref="D117:D119"/>
    <mergeCell ref="H104:H105"/>
    <mergeCell ref="J104:J105"/>
    <mergeCell ref="A104:A105"/>
    <mergeCell ref="G104:G105"/>
    <mergeCell ref="F104:F105"/>
    <mergeCell ref="E104:E105"/>
    <mergeCell ref="D104:D105"/>
    <mergeCell ref="C104:C105"/>
    <mergeCell ref="B104:B105"/>
    <mergeCell ref="E117:E119"/>
    <mergeCell ref="F117:F119"/>
    <mergeCell ref="G117:G119"/>
    <mergeCell ref="G99:G103"/>
    <mergeCell ref="H99:H103"/>
    <mergeCell ref="J99:J103"/>
    <mergeCell ref="A99:A103"/>
    <mergeCell ref="B99:B103"/>
    <mergeCell ref="C99:C103"/>
    <mergeCell ref="D99:D103"/>
    <mergeCell ref="E99:E103"/>
    <mergeCell ref="F99:F103"/>
    <mergeCell ref="A96:A98"/>
    <mergeCell ref="B96:B98"/>
    <mergeCell ref="C96:C98"/>
    <mergeCell ref="D96:D98"/>
    <mergeCell ref="E96:E98"/>
    <mergeCell ref="F96:F98"/>
    <mergeCell ref="G96:G98"/>
    <mergeCell ref="H96:H98"/>
    <mergeCell ref="J96:J98"/>
    <mergeCell ref="A91:A95"/>
    <mergeCell ref="B91:B95"/>
    <mergeCell ref="C91:C95"/>
    <mergeCell ref="D91:D95"/>
    <mergeCell ref="E91:E95"/>
    <mergeCell ref="F91:F95"/>
    <mergeCell ref="G91:G95"/>
    <mergeCell ref="H91:H95"/>
    <mergeCell ref="J91:J95"/>
    <mergeCell ref="A72:A73"/>
    <mergeCell ref="B72:B73"/>
    <mergeCell ref="C72:C73"/>
    <mergeCell ref="D72:D73"/>
    <mergeCell ref="E72:E73"/>
    <mergeCell ref="F72:F73"/>
    <mergeCell ref="A70:A71"/>
    <mergeCell ref="B70:B71"/>
    <mergeCell ref="C70:C71"/>
    <mergeCell ref="D70:D71"/>
    <mergeCell ref="F70:F71"/>
    <mergeCell ref="G70:G71"/>
    <mergeCell ref="H70:H71"/>
    <mergeCell ref="I70:I71"/>
    <mergeCell ref="G72:G73"/>
    <mergeCell ref="H72:H73"/>
    <mergeCell ref="I72:I73"/>
    <mergeCell ref="J41:J44"/>
    <mergeCell ref="A66:A67"/>
    <mergeCell ref="B66:B67"/>
    <mergeCell ref="C66:C67"/>
    <mergeCell ref="D66:D67"/>
    <mergeCell ref="E66:E67"/>
    <mergeCell ref="F66:F67"/>
    <mergeCell ref="G66:G67"/>
    <mergeCell ref="H66:H67"/>
    <mergeCell ref="I66:I67"/>
    <mergeCell ref="J66:J67"/>
    <mergeCell ref="A41:A44"/>
    <mergeCell ref="B41:B44"/>
    <mergeCell ref="C41:C44"/>
    <mergeCell ref="D41:D44"/>
    <mergeCell ref="E41:E44"/>
    <mergeCell ref="F41:F44"/>
    <mergeCell ref="G41:G44"/>
    <mergeCell ref="H23:H24"/>
    <mergeCell ref="I23:I24"/>
    <mergeCell ref="J23:J24"/>
    <mergeCell ref="H41:H44"/>
    <mergeCell ref="I41:I44"/>
    <mergeCell ref="A26:A28"/>
    <mergeCell ref="B26:B28"/>
    <mergeCell ref="C26:C28"/>
    <mergeCell ref="D26:D28"/>
    <mergeCell ref="E26:E28"/>
    <mergeCell ref="G26:G28"/>
    <mergeCell ref="H26:H28"/>
    <mergeCell ref="F26:F28"/>
    <mergeCell ref="J70:J71"/>
    <mergeCell ref="K70:K71"/>
    <mergeCell ref="K23:K24"/>
    <mergeCell ref="K26:K28"/>
    <mergeCell ref="H1:I1"/>
    <mergeCell ref="A2:I2"/>
    <mergeCell ref="A3:D3"/>
    <mergeCell ref="E3:E4"/>
    <mergeCell ref="F3:F4"/>
    <mergeCell ref="G3:G4"/>
    <mergeCell ref="H3:H4"/>
    <mergeCell ref="I3:I4"/>
    <mergeCell ref="J3:J4"/>
    <mergeCell ref="J26:J28"/>
    <mergeCell ref="I26:I28"/>
    <mergeCell ref="E5:J5"/>
    <mergeCell ref="E6:J6"/>
    <mergeCell ref="A23:A24"/>
    <mergeCell ref="B23:B24"/>
    <mergeCell ref="C23:C24"/>
    <mergeCell ref="D23:D24"/>
    <mergeCell ref="E23:E24"/>
    <mergeCell ref="F23:F24"/>
    <mergeCell ref="G23:G24"/>
  </mergeCells>
  <pageMargins left="0.7" right="0.7" top="0.75" bottom="0.75" header="0.3" footer="0.3"/>
  <pageSetup paperSize="9" scale="92" orientation="landscape" r:id="rId1"/>
  <colBreaks count="1" manualBreakCount="1">
    <brk id="11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workbookViewId="0">
      <selection activeCell="E10" sqref="E10:E11"/>
    </sheetView>
  </sheetViews>
  <sheetFormatPr defaultRowHeight="12.75" x14ac:dyDescent="0.2"/>
  <cols>
    <col min="1" max="1" width="8.5703125" customWidth="1"/>
    <col min="2" max="2" width="10.5703125" customWidth="1"/>
    <col min="3" max="3" width="27.5703125" customWidth="1"/>
    <col min="10" max="10" width="16.42578125" customWidth="1"/>
  </cols>
  <sheetData>
    <row r="1" spans="1:10" ht="12.75" customHeight="1" x14ac:dyDescent="0.2">
      <c r="A1" s="2"/>
      <c r="B1" s="2"/>
      <c r="C1" s="2"/>
      <c r="D1" s="2"/>
      <c r="E1" s="2"/>
      <c r="F1" s="2"/>
      <c r="G1" s="2"/>
      <c r="H1" s="470" t="s">
        <v>13</v>
      </c>
      <c r="I1" s="471"/>
      <c r="J1" s="471"/>
    </row>
    <row r="2" spans="1:10" x14ac:dyDescent="0.2">
      <c r="A2" s="2"/>
      <c r="B2" s="2"/>
      <c r="C2" s="2"/>
      <c r="D2" s="2"/>
      <c r="E2" s="2"/>
      <c r="F2" s="2"/>
      <c r="G2" s="2"/>
      <c r="H2" s="471"/>
      <c r="I2" s="471"/>
      <c r="J2" s="471"/>
    </row>
    <row r="3" spans="1:10" ht="1.5" customHeight="1" x14ac:dyDescent="0.2">
      <c r="A3" s="2"/>
      <c r="B3" s="2"/>
      <c r="C3" s="2"/>
      <c r="D3" s="2"/>
      <c r="E3" s="2"/>
      <c r="F3" s="2"/>
      <c r="G3" s="2"/>
      <c r="H3" s="471"/>
      <c r="I3" s="471"/>
      <c r="J3" s="471"/>
    </row>
    <row r="4" spans="1:10" hidden="1" x14ac:dyDescent="0.2">
      <c r="A4" s="2"/>
      <c r="B4" s="2"/>
      <c r="C4" s="2"/>
      <c r="D4" s="2"/>
      <c r="E4" s="2"/>
      <c r="F4" s="2"/>
      <c r="G4" s="2"/>
      <c r="H4" s="471"/>
      <c r="I4" s="471"/>
      <c r="J4" s="471"/>
    </row>
    <row r="5" spans="1:10" ht="1.5" customHeight="1" x14ac:dyDescent="0.2">
      <c r="A5" s="2"/>
      <c r="B5" s="2"/>
      <c r="C5" s="2"/>
      <c r="D5" s="2"/>
      <c r="E5" s="2"/>
      <c r="F5" s="2"/>
      <c r="G5" s="2"/>
      <c r="H5" s="471"/>
      <c r="I5" s="471"/>
      <c r="J5" s="471"/>
    </row>
    <row r="6" spans="1:10" hidden="1" x14ac:dyDescent="0.2">
      <c r="A6" s="2"/>
      <c r="B6" s="2"/>
      <c r="C6" s="2"/>
      <c r="D6" s="2"/>
      <c r="E6" s="2"/>
      <c r="F6" s="2"/>
      <c r="G6" s="2"/>
      <c r="H6" s="471"/>
      <c r="I6" s="471"/>
      <c r="J6" s="471"/>
    </row>
    <row r="7" spans="1:10" ht="15" x14ac:dyDescent="0.2">
      <c r="A7" s="476" t="s">
        <v>202</v>
      </c>
      <c r="B7" s="477"/>
      <c r="C7" s="477"/>
      <c r="D7" s="477"/>
      <c r="E7" s="477"/>
      <c r="F7" s="477"/>
      <c r="G7" s="477"/>
      <c r="H7" s="477"/>
      <c r="I7" s="477"/>
      <c r="J7" s="477"/>
    </row>
    <row r="8" spans="1:10" x14ac:dyDescent="0.2">
      <c r="A8" s="2"/>
      <c r="B8" s="2"/>
      <c r="C8" s="3"/>
      <c r="D8" s="3"/>
      <c r="E8" s="3"/>
      <c r="F8" s="3"/>
      <c r="G8" s="3"/>
      <c r="H8" s="3"/>
      <c r="I8" s="3"/>
      <c r="J8" s="3"/>
    </row>
    <row r="9" spans="1:10" x14ac:dyDescent="0.2">
      <c r="A9" s="474" t="s">
        <v>188</v>
      </c>
      <c r="B9" s="474"/>
      <c r="C9" s="466" t="s">
        <v>203</v>
      </c>
      <c r="D9" s="466" t="s">
        <v>204</v>
      </c>
      <c r="E9" s="472" t="s">
        <v>205</v>
      </c>
      <c r="F9" s="473"/>
      <c r="G9" s="473"/>
      <c r="H9" s="473"/>
      <c r="I9" s="473"/>
      <c r="J9" s="466" t="s">
        <v>206</v>
      </c>
    </row>
    <row r="10" spans="1:10" ht="32.25" customHeight="1" x14ac:dyDescent="0.2">
      <c r="A10" s="475"/>
      <c r="B10" s="475"/>
      <c r="C10" s="467" t="s">
        <v>207</v>
      </c>
      <c r="D10" s="467" t="s">
        <v>204</v>
      </c>
      <c r="E10" s="466">
        <v>2021</v>
      </c>
      <c r="F10" s="466">
        <v>2022</v>
      </c>
      <c r="G10" s="466">
        <v>2023</v>
      </c>
      <c r="H10" s="466">
        <v>2023</v>
      </c>
      <c r="I10" s="466">
        <v>2025</v>
      </c>
      <c r="J10" s="467" t="s">
        <v>195</v>
      </c>
    </row>
    <row r="11" spans="1:10" ht="30.75" customHeight="1" x14ac:dyDescent="0.2">
      <c r="A11" s="4" t="s">
        <v>199</v>
      </c>
      <c r="B11" s="4" t="s">
        <v>193</v>
      </c>
      <c r="C11" s="467"/>
      <c r="D11" s="467"/>
      <c r="E11" s="467"/>
      <c r="F11" s="467"/>
      <c r="G11" s="467"/>
      <c r="H11" s="467"/>
      <c r="I11" s="467"/>
      <c r="J11" s="467"/>
    </row>
    <row r="12" spans="1:10" ht="14.25" customHeight="1" x14ac:dyDescent="0.2">
      <c r="A12" s="14" t="s">
        <v>8</v>
      </c>
      <c r="B12" s="15"/>
      <c r="C12" s="468" t="s">
        <v>9</v>
      </c>
      <c r="D12" s="469"/>
      <c r="E12" s="469"/>
      <c r="F12" s="469"/>
      <c r="G12" s="469"/>
      <c r="H12" s="469"/>
      <c r="I12" s="469"/>
      <c r="J12" s="469"/>
    </row>
    <row r="13" spans="1:10" ht="14.25" customHeight="1" x14ac:dyDescent="0.2">
      <c r="A13" s="14"/>
      <c r="B13" s="15"/>
      <c r="C13" s="16"/>
      <c r="D13" s="17"/>
      <c r="E13" s="17"/>
      <c r="F13" s="17"/>
      <c r="G13" s="17"/>
      <c r="H13" s="17"/>
      <c r="I13" s="17"/>
      <c r="J13" s="17"/>
    </row>
    <row r="14" spans="1:10" x14ac:dyDescent="0.2">
      <c r="A14" s="12"/>
      <c r="B14" s="12"/>
      <c r="C14" s="12"/>
      <c r="D14" s="12"/>
      <c r="E14" s="12"/>
      <c r="F14" s="12"/>
      <c r="G14" s="12"/>
      <c r="H14" s="12"/>
      <c r="I14" s="12"/>
      <c r="J14" s="12"/>
    </row>
    <row r="15" spans="1:10" x14ac:dyDescent="0.2">
      <c r="A15" s="12"/>
      <c r="B15" s="12"/>
      <c r="C15" s="12"/>
      <c r="D15" s="12"/>
      <c r="E15" s="12"/>
      <c r="F15" s="12"/>
      <c r="G15" s="12"/>
      <c r="H15" s="12"/>
      <c r="I15" s="12"/>
      <c r="J15" s="12"/>
    </row>
    <row r="16" spans="1:10" x14ac:dyDescent="0.2">
      <c r="A16" s="12"/>
      <c r="B16" s="12"/>
      <c r="C16" s="12"/>
      <c r="D16" s="12"/>
      <c r="E16" s="12"/>
      <c r="F16" s="12"/>
      <c r="G16" s="12"/>
      <c r="H16" s="12"/>
      <c r="I16" s="12"/>
      <c r="J16" s="12"/>
    </row>
    <row r="17" spans="1:10" x14ac:dyDescent="0.2">
      <c r="A17" s="465" t="s">
        <v>282</v>
      </c>
      <c r="B17" s="465"/>
      <c r="C17" s="465"/>
      <c r="D17" s="465"/>
      <c r="E17" s="465"/>
      <c r="F17" s="465"/>
      <c r="G17" s="465"/>
      <c r="H17" s="465"/>
      <c r="I17" s="465"/>
      <c r="J17" s="465"/>
    </row>
    <row r="18" spans="1:10" x14ac:dyDescent="0.2">
      <c r="A18" s="12"/>
      <c r="B18" s="12"/>
      <c r="C18" s="12"/>
      <c r="D18" s="12"/>
      <c r="E18" s="12"/>
      <c r="F18" s="12"/>
      <c r="G18" s="12"/>
      <c r="H18" s="12"/>
      <c r="I18" s="12"/>
      <c r="J18" s="12"/>
    </row>
    <row r="19" spans="1:10" x14ac:dyDescent="0.2">
      <c r="A19" s="12"/>
      <c r="B19" s="12"/>
      <c r="C19" s="12"/>
      <c r="D19" s="12"/>
      <c r="E19" s="12"/>
      <c r="F19" s="12"/>
      <c r="G19" s="12"/>
      <c r="H19" s="12"/>
      <c r="I19" s="12"/>
      <c r="J19" s="12"/>
    </row>
    <row r="20" spans="1:10" x14ac:dyDescent="0.2">
      <c r="A20" s="12"/>
      <c r="B20" s="12"/>
      <c r="C20" s="12"/>
      <c r="D20" s="12"/>
      <c r="E20" s="12"/>
      <c r="F20" s="12"/>
      <c r="G20" s="12"/>
      <c r="H20" s="12"/>
      <c r="I20" s="12"/>
      <c r="J20" s="12"/>
    </row>
    <row r="21" spans="1:10" x14ac:dyDescent="0.2">
      <c r="A21" s="12"/>
      <c r="B21" s="12"/>
      <c r="C21" s="12"/>
      <c r="D21" s="12"/>
      <c r="E21" s="12"/>
      <c r="F21" s="12"/>
      <c r="G21" s="12"/>
      <c r="H21" s="12"/>
      <c r="I21" s="12"/>
      <c r="J21" s="12"/>
    </row>
    <row r="22" spans="1:10" x14ac:dyDescent="0.2">
      <c r="A22" s="12"/>
      <c r="B22" s="12"/>
      <c r="C22" s="12"/>
      <c r="D22" s="12"/>
      <c r="E22" s="12"/>
      <c r="F22" s="12"/>
      <c r="G22" s="12"/>
      <c r="H22" s="12"/>
      <c r="I22" s="12"/>
      <c r="J22" s="12"/>
    </row>
    <row r="23" spans="1:10" x14ac:dyDescent="0.2">
      <c r="A23" s="12"/>
      <c r="B23" s="12"/>
      <c r="C23" s="12"/>
      <c r="D23" s="12"/>
      <c r="E23" s="12"/>
      <c r="F23" s="12"/>
      <c r="G23" s="12"/>
      <c r="H23" s="12"/>
      <c r="I23" s="12"/>
      <c r="J23" s="12"/>
    </row>
    <row r="24" spans="1:10" x14ac:dyDescent="0.2">
      <c r="A24" s="12"/>
      <c r="B24" s="12"/>
      <c r="C24" s="12"/>
      <c r="D24" s="12"/>
      <c r="E24" s="12"/>
      <c r="F24" s="12"/>
      <c r="G24" s="12"/>
      <c r="H24" s="12"/>
      <c r="I24" s="12"/>
      <c r="J24" s="12"/>
    </row>
    <row r="25" spans="1:10" x14ac:dyDescent="0.2">
      <c r="A25" s="12"/>
      <c r="B25" s="12"/>
      <c r="C25" s="12"/>
      <c r="D25" s="12"/>
      <c r="E25" s="12"/>
      <c r="F25" s="12"/>
      <c r="G25" s="12"/>
      <c r="H25" s="12"/>
      <c r="I25" s="12"/>
      <c r="J25" s="12"/>
    </row>
    <row r="26" spans="1:10" x14ac:dyDescent="0.2">
      <c r="A26" s="12"/>
      <c r="B26" s="12"/>
      <c r="C26" s="12"/>
      <c r="D26" s="12"/>
      <c r="E26" s="12"/>
      <c r="F26" s="12"/>
      <c r="G26" s="12"/>
      <c r="H26" s="12"/>
      <c r="I26" s="12"/>
      <c r="J26" s="12"/>
    </row>
    <row r="27" spans="1:10" x14ac:dyDescent="0.2">
      <c r="A27" s="12"/>
      <c r="B27" s="12"/>
      <c r="C27" s="12"/>
      <c r="D27" s="12"/>
      <c r="E27" s="12"/>
      <c r="F27" s="12"/>
      <c r="G27" s="12"/>
      <c r="H27" s="12"/>
      <c r="I27" s="12"/>
      <c r="J27" s="12"/>
    </row>
    <row r="28" spans="1:10" x14ac:dyDescent="0.2">
      <c r="A28" s="12"/>
      <c r="B28" s="12"/>
      <c r="C28" s="12"/>
      <c r="D28" s="12"/>
      <c r="E28" s="12"/>
      <c r="F28" s="12"/>
      <c r="G28" s="12"/>
      <c r="H28" s="12"/>
      <c r="I28" s="12"/>
      <c r="J28" s="12"/>
    </row>
    <row r="29" spans="1:10" x14ac:dyDescent="0.2">
      <c r="A29" s="12"/>
      <c r="B29" s="12"/>
      <c r="C29" s="12"/>
      <c r="D29" s="12"/>
      <c r="E29" s="12"/>
      <c r="F29" s="12"/>
      <c r="G29" s="12"/>
      <c r="H29" s="12"/>
      <c r="I29" s="12"/>
      <c r="J29" s="12"/>
    </row>
    <row r="30" spans="1:10" x14ac:dyDescent="0.2">
      <c r="A30" s="12"/>
      <c r="B30" s="12"/>
      <c r="C30" s="12"/>
      <c r="D30" s="12"/>
      <c r="E30" s="12"/>
      <c r="F30" s="12"/>
      <c r="G30" s="12"/>
      <c r="H30" s="12"/>
      <c r="I30" s="12"/>
      <c r="J30" s="12"/>
    </row>
    <row r="31" spans="1:10" x14ac:dyDescent="0.2">
      <c r="A31" s="12"/>
      <c r="B31" s="12"/>
      <c r="C31" s="12"/>
      <c r="D31" s="12"/>
      <c r="E31" s="12"/>
      <c r="F31" s="12"/>
      <c r="G31" s="12"/>
      <c r="H31" s="12"/>
      <c r="I31" s="12"/>
      <c r="J31" s="12"/>
    </row>
    <row r="32" spans="1:10" x14ac:dyDescent="0.2">
      <c r="A32" s="12"/>
      <c r="B32" s="12"/>
      <c r="C32" s="12"/>
      <c r="D32" s="12"/>
      <c r="E32" s="12"/>
      <c r="F32" s="12"/>
      <c r="G32" s="12"/>
      <c r="H32" s="12"/>
      <c r="I32" s="12"/>
      <c r="J32" s="12"/>
    </row>
    <row r="33" spans="1:10" x14ac:dyDescent="0.2">
      <c r="A33" s="12"/>
      <c r="B33" s="12"/>
      <c r="C33" s="12"/>
      <c r="D33" s="12"/>
      <c r="E33" s="12"/>
      <c r="F33" s="12"/>
      <c r="G33" s="12"/>
      <c r="H33" s="12"/>
      <c r="I33" s="12"/>
      <c r="J33" s="12"/>
    </row>
    <row r="34" spans="1:10" x14ac:dyDescent="0.2">
      <c r="A34" s="12"/>
      <c r="B34" s="12"/>
      <c r="C34" s="12"/>
      <c r="D34" s="12"/>
      <c r="E34" s="12"/>
      <c r="F34" s="12"/>
      <c r="G34" s="12"/>
      <c r="H34" s="12"/>
      <c r="I34" s="12"/>
      <c r="J34" s="12"/>
    </row>
    <row r="35" spans="1:10" x14ac:dyDescent="0.2">
      <c r="A35" s="12"/>
      <c r="B35" s="12"/>
      <c r="C35" s="12"/>
      <c r="D35" s="12"/>
      <c r="E35" s="12"/>
      <c r="F35" s="12"/>
      <c r="G35" s="12"/>
      <c r="H35" s="12"/>
      <c r="I35" s="12"/>
      <c r="J35" s="12"/>
    </row>
    <row r="36" spans="1:10" x14ac:dyDescent="0.2">
      <c r="A36" s="12"/>
      <c r="B36" s="12"/>
      <c r="C36" s="12"/>
      <c r="D36" s="12"/>
      <c r="E36" s="12"/>
      <c r="F36" s="12"/>
      <c r="G36" s="12"/>
      <c r="H36" s="12"/>
      <c r="I36" s="12"/>
      <c r="J36" s="12"/>
    </row>
  </sheetData>
  <mergeCells count="14">
    <mergeCell ref="A17:J17"/>
    <mergeCell ref="F10:F11"/>
    <mergeCell ref="C12:J12"/>
    <mergeCell ref="C9:C11"/>
    <mergeCell ref="H1:J6"/>
    <mergeCell ref="G10:G11"/>
    <mergeCell ref="I10:I11"/>
    <mergeCell ref="H10:H11"/>
    <mergeCell ref="E9:I9"/>
    <mergeCell ref="A9:B10"/>
    <mergeCell ref="A7:J7"/>
    <mergeCell ref="D9:D11"/>
    <mergeCell ref="J9:J11"/>
    <mergeCell ref="E10:E11"/>
  </mergeCells>
  <phoneticPr fontId="0" type="noConversion"/>
  <pageMargins left="0.75" right="0.75" top="1" bottom="1" header="0.5" footer="0.5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"/>
  <sheetViews>
    <sheetView workbookViewId="0">
      <selection activeCell="I1" sqref="I1:O6"/>
    </sheetView>
  </sheetViews>
  <sheetFormatPr defaultRowHeight="12.75" x14ac:dyDescent="0.2"/>
  <cols>
    <col min="1" max="2" width="4.5703125" customWidth="1"/>
    <col min="3" max="3" width="5" customWidth="1"/>
    <col min="4" max="4" width="4.5703125" customWidth="1"/>
    <col min="5" max="5" width="7.42578125" customWidth="1"/>
    <col min="6" max="6" width="16.28515625" customWidth="1"/>
    <col min="7" max="7" width="18.5703125" customWidth="1"/>
    <col min="9" max="10" width="8" customWidth="1"/>
    <col min="11" max="11" width="7.7109375" customWidth="1"/>
    <col min="12" max="12" width="8" customWidth="1"/>
    <col min="13" max="13" width="8.140625" customWidth="1"/>
    <col min="14" max="14" width="7.7109375" customWidth="1"/>
  </cols>
  <sheetData>
    <row r="1" spans="1:15" x14ac:dyDescent="0.2">
      <c r="A1" s="2"/>
      <c r="B1" s="2"/>
      <c r="C1" s="2"/>
      <c r="D1" s="2"/>
      <c r="E1" s="2"/>
      <c r="F1" s="2"/>
      <c r="G1" s="2"/>
      <c r="H1" s="2"/>
      <c r="I1" s="479" t="s">
        <v>14</v>
      </c>
      <c r="J1" s="480"/>
      <c r="K1" s="480"/>
      <c r="L1" s="480"/>
      <c r="M1" s="480"/>
      <c r="N1" s="480"/>
      <c r="O1" s="375"/>
    </row>
    <row r="2" spans="1:15" x14ac:dyDescent="0.2">
      <c r="A2" s="2"/>
      <c r="B2" s="2"/>
      <c r="C2" s="2"/>
      <c r="D2" s="2"/>
      <c r="E2" s="2"/>
      <c r="F2" s="2"/>
      <c r="G2" s="2"/>
      <c r="H2" s="2"/>
      <c r="I2" s="480"/>
      <c r="J2" s="480"/>
      <c r="K2" s="480"/>
      <c r="L2" s="480"/>
      <c r="M2" s="480"/>
      <c r="N2" s="480"/>
      <c r="O2" s="375"/>
    </row>
    <row r="3" spans="1:15" ht="0.75" customHeight="1" x14ac:dyDescent="0.2">
      <c r="A3" s="2"/>
      <c r="B3" s="2"/>
      <c r="C3" s="2"/>
      <c r="D3" s="2"/>
      <c r="E3" s="2"/>
      <c r="F3" s="2"/>
      <c r="G3" s="2"/>
      <c r="H3" s="2"/>
      <c r="I3" s="480"/>
      <c r="J3" s="480"/>
      <c r="K3" s="480"/>
      <c r="L3" s="480"/>
      <c r="M3" s="480"/>
      <c r="N3" s="480"/>
      <c r="O3" s="375"/>
    </row>
    <row r="4" spans="1:15" ht="5.25" hidden="1" customHeight="1" x14ac:dyDescent="0.2">
      <c r="A4" s="2"/>
      <c r="B4" s="2"/>
      <c r="C4" s="2"/>
      <c r="D4" s="2"/>
      <c r="E4" s="2"/>
      <c r="F4" s="2"/>
      <c r="G4" s="2"/>
      <c r="H4" s="2"/>
      <c r="I4" s="480"/>
      <c r="J4" s="480"/>
      <c r="K4" s="480"/>
      <c r="L4" s="480"/>
      <c r="M4" s="480"/>
      <c r="N4" s="480"/>
      <c r="O4" s="375"/>
    </row>
    <row r="5" spans="1:15" ht="3.75" hidden="1" customHeight="1" x14ac:dyDescent="0.2">
      <c r="A5" s="2"/>
      <c r="B5" s="2"/>
      <c r="C5" s="2"/>
      <c r="D5" s="2"/>
      <c r="E5" s="2"/>
      <c r="F5" s="2"/>
      <c r="G5" s="2"/>
      <c r="H5" s="2"/>
      <c r="I5" s="480"/>
      <c r="J5" s="480"/>
      <c r="K5" s="480"/>
      <c r="L5" s="480"/>
      <c r="M5" s="480"/>
      <c r="N5" s="480"/>
      <c r="O5" s="375"/>
    </row>
    <row r="6" spans="1:15" ht="12.75" hidden="1" customHeight="1" x14ac:dyDescent="0.2">
      <c r="A6" s="2"/>
      <c r="B6" s="2"/>
      <c r="C6" s="2"/>
      <c r="D6" s="2"/>
      <c r="E6" s="2"/>
      <c r="F6" s="2"/>
      <c r="G6" s="2"/>
      <c r="H6" s="2"/>
      <c r="I6" s="480"/>
      <c r="J6" s="480"/>
      <c r="K6" s="480"/>
      <c r="L6" s="480"/>
      <c r="M6" s="480"/>
      <c r="N6" s="480"/>
      <c r="O6" s="375"/>
    </row>
    <row r="7" spans="1:15" x14ac:dyDescent="0.2">
      <c r="A7" s="478" t="s">
        <v>275</v>
      </c>
      <c r="B7" s="478"/>
      <c r="C7" s="478"/>
      <c r="D7" s="478"/>
      <c r="E7" s="478"/>
      <c r="F7" s="478"/>
      <c r="G7" s="478"/>
      <c r="H7" s="478"/>
      <c r="I7" s="478"/>
      <c r="J7" s="478"/>
      <c r="K7" s="478"/>
    </row>
    <row r="8" spans="1:15" x14ac:dyDescent="0.2">
      <c r="A8" s="2"/>
      <c r="B8" s="2"/>
      <c r="C8" s="2"/>
      <c r="D8" s="2"/>
      <c r="E8" s="3"/>
      <c r="F8" s="3"/>
      <c r="G8" s="3"/>
      <c r="H8" s="3"/>
      <c r="I8" s="3"/>
      <c r="J8" s="3"/>
      <c r="K8" s="3"/>
    </row>
    <row r="11" spans="1:15" x14ac:dyDescent="0.2">
      <c r="A11" s="5" t="s">
        <v>276</v>
      </c>
    </row>
  </sheetData>
  <mergeCells count="2">
    <mergeCell ref="A7:K7"/>
    <mergeCell ref="I1:O6"/>
  </mergeCells>
  <phoneticPr fontId="0" type="noConversion"/>
  <pageMargins left="0.75" right="0.75" top="1" bottom="1" header="0.5" footer="0.5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7"/>
  <sheetViews>
    <sheetView topLeftCell="A10" zoomScale="120" zoomScaleNormal="120" workbookViewId="0">
      <selection activeCell="O62" sqref="O62"/>
    </sheetView>
  </sheetViews>
  <sheetFormatPr defaultRowHeight="11.25" x14ac:dyDescent="0.2"/>
  <cols>
    <col min="1" max="1" width="3.140625" style="166" customWidth="1"/>
    <col min="2" max="2" width="2.85546875" style="166" customWidth="1"/>
    <col min="3" max="3" width="3.140625" style="166" customWidth="1"/>
    <col min="4" max="4" width="3.5703125" style="166" customWidth="1"/>
    <col min="5" max="5" width="18.85546875" style="166" customWidth="1"/>
    <col min="6" max="6" width="14.140625" style="166" customWidth="1"/>
    <col min="7" max="7" width="4.85546875" style="166" customWidth="1"/>
    <col min="8" max="8" width="2.85546875" style="166" customWidth="1"/>
    <col min="9" max="9" width="3" style="166" customWidth="1"/>
    <col min="10" max="10" width="11.42578125" style="166" customWidth="1"/>
    <col min="11" max="11" width="4.85546875" style="235" customWidth="1"/>
    <col min="12" max="12" width="0.140625" style="166" hidden="1" customWidth="1"/>
    <col min="13" max="13" width="7.5703125" style="166" hidden="1" customWidth="1"/>
    <col min="14" max="14" width="0.140625" style="166" hidden="1" customWidth="1"/>
    <col min="15" max="15" width="9.42578125" style="242" customWidth="1"/>
    <col min="16" max="16" width="8.140625" style="242" customWidth="1"/>
    <col min="17" max="17" width="9.7109375" style="249" customWidth="1"/>
    <col min="18" max="18" width="9.28515625" style="159" customWidth="1"/>
    <col min="19" max="19" width="6.140625" style="159" customWidth="1"/>
    <col min="20" max="21" width="6.28515625" style="159" customWidth="1"/>
    <col min="22" max="22" width="6.140625" style="159" customWidth="1"/>
    <col min="23" max="23" width="6.7109375" style="159" customWidth="1"/>
    <col min="24" max="16384" width="9.140625" style="159"/>
  </cols>
  <sheetData>
    <row r="1" spans="1:17" ht="12.75" customHeight="1" x14ac:dyDescent="0.2">
      <c r="F1" s="492"/>
      <c r="G1" s="492"/>
      <c r="H1" s="492"/>
      <c r="I1" s="492"/>
      <c r="J1" s="492"/>
      <c r="K1" s="492"/>
      <c r="L1" s="492"/>
      <c r="M1" s="492"/>
      <c r="N1" s="492"/>
      <c r="O1" s="492"/>
      <c r="P1" s="492"/>
      <c r="Q1" s="492"/>
    </row>
    <row r="2" spans="1:17" ht="27.2" customHeight="1" x14ac:dyDescent="0.2">
      <c r="F2" s="492"/>
      <c r="G2" s="492"/>
      <c r="H2" s="492"/>
      <c r="I2" s="492"/>
      <c r="J2" s="492"/>
      <c r="K2" s="492"/>
      <c r="L2" s="492"/>
      <c r="M2" s="492"/>
      <c r="N2" s="492"/>
      <c r="O2" s="492"/>
      <c r="P2" s="492"/>
      <c r="Q2" s="492"/>
    </row>
    <row r="3" spans="1:17" ht="25.5" hidden="1" customHeight="1" x14ac:dyDescent="0.2">
      <c r="F3" s="492"/>
      <c r="G3" s="492"/>
      <c r="H3" s="492"/>
      <c r="I3" s="492"/>
      <c r="J3" s="492"/>
      <c r="K3" s="492"/>
      <c r="L3" s="492"/>
      <c r="M3" s="492"/>
      <c r="N3" s="492"/>
      <c r="O3" s="492"/>
      <c r="P3" s="492"/>
      <c r="Q3" s="492"/>
    </row>
    <row r="4" spans="1:17" ht="12.75" hidden="1" customHeight="1" x14ac:dyDescent="0.2">
      <c r="F4" s="492"/>
      <c r="G4" s="492"/>
      <c r="H4" s="492"/>
      <c r="I4" s="492"/>
      <c r="J4" s="492"/>
      <c r="K4" s="492"/>
      <c r="L4" s="492"/>
      <c r="M4" s="492"/>
      <c r="N4" s="492"/>
      <c r="O4" s="492"/>
      <c r="P4" s="492"/>
      <c r="Q4" s="492"/>
    </row>
    <row r="5" spans="1:17" ht="12.75" hidden="1" customHeight="1" x14ac:dyDescent="0.2">
      <c r="D5" s="235"/>
      <c r="E5" s="235"/>
      <c r="F5" s="492"/>
      <c r="G5" s="492"/>
      <c r="H5" s="492"/>
      <c r="I5" s="492"/>
      <c r="J5" s="492"/>
      <c r="K5" s="492"/>
      <c r="L5" s="492"/>
      <c r="M5" s="492"/>
      <c r="N5" s="492"/>
      <c r="O5" s="492"/>
      <c r="P5" s="492"/>
      <c r="Q5" s="492"/>
    </row>
    <row r="6" spans="1:17" ht="12.75" hidden="1" customHeight="1" x14ac:dyDescent="0.2">
      <c r="D6" s="235"/>
      <c r="E6" s="235"/>
      <c r="F6" s="492"/>
      <c r="G6" s="492"/>
      <c r="H6" s="492"/>
      <c r="I6" s="492"/>
      <c r="J6" s="492"/>
      <c r="K6" s="492"/>
      <c r="L6" s="492"/>
      <c r="M6" s="492"/>
      <c r="N6" s="492"/>
      <c r="O6" s="492"/>
      <c r="P6" s="492"/>
      <c r="Q6" s="492"/>
    </row>
    <row r="7" spans="1:17" ht="13.7" customHeight="1" x14ac:dyDescent="0.2">
      <c r="A7" s="498" t="s">
        <v>211</v>
      </c>
      <c r="B7" s="498"/>
      <c r="C7" s="498"/>
      <c r="D7" s="498"/>
      <c r="E7" s="498"/>
      <c r="F7" s="498"/>
      <c r="G7" s="498"/>
      <c r="H7" s="498"/>
      <c r="I7" s="498"/>
      <c r="J7" s="498"/>
      <c r="K7" s="498"/>
      <c r="L7" s="498"/>
      <c r="M7" s="498"/>
      <c r="N7" s="498"/>
      <c r="O7" s="498"/>
      <c r="P7" s="498"/>
      <c r="Q7" s="498"/>
    </row>
    <row r="8" spans="1:17" ht="43.5" customHeight="1" x14ac:dyDescent="0.2">
      <c r="A8" s="497" t="s">
        <v>188</v>
      </c>
      <c r="B8" s="497"/>
      <c r="C8" s="497"/>
      <c r="D8" s="497"/>
      <c r="E8" s="497" t="s">
        <v>212</v>
      </c>
      <c r="F8" s="497" t="s">
        <v>213</v>
      </c>
      <c r="G8" s="497" t="s">
        <v>214</v>
      </c>
      <c r="H8" s="497"/>
      <c r="I8" s="497"/>
      <c r="J8" s="497"/>
      <c r="K8" s="497"/>
      <c r="L8" s="226" t="s">
        <v>215</v>
      </c>
      <c r="M8" s="227"/>
      <c r="N8" s="227"/>
      <c r="O8" s="493" t="s">
        <v>215</v>
      </c>
      <c r="P8" s="493"/>
      <c r="Q8" s="239" t="s">
        <v>253</v>
      </c>
    </row>
    <row r="9" spans="1:17" ht="98.25" customHeight="1" x14ac:dyDescent="0.2">
      <c r="A9" s="160" t="s">
        <v>199</v>
      </c>
      <c r="B9" s="160" t="s">
        <v>193</v>
      </c>
      <c r="C9" s="160" t="s">
        <v>196</v>
      </c>
      <c r="D9" s="160" t="s">
        <v>197</v>
      </c>
      <c r="E9" s="497" t="s">
        <v>204</v>
      </c>
      <c r="F9" s="497"/>
      <c r="G9" s="160" t="s">
        <v>216</v>
      </c>
      <c r="H9" s="160" t="s">
        <v>217</v>
      </c>
      <c r="I9" s="160" t="s">
        <v>218</v>
      </c>
      <c r="J9" s="160" t="s">
        <v>219</v>
      </c>
      <c r="K9" s="225" t="s">
        <v>220</v>
      </c>
      <c r="L9" s="160" t="s">
        <v>208</v>
      </c>
      <c r="M9" s="160" t="s">
        <v>209</v>
      </c>
      <c r="N9" s="160" t="s">
        <v>210</v>
      </c>
      <c r="O9" s="243" t="s">
        <v>596</v>
      </c>
      <c r="P9" s="239" t="s">
        <v>252</v>
      </c>
      <c r="Q9" s="239" t="s">
        <v>254</v>
      </c>
    </row>
    <row r="10" spans="1:17" s="566" customFormat="1" ht="30" customHeight="1" x14ac:dyDescent="0.2">
      <c r="A10" s="595" t="s">
        <v>8</v>
      </c>
      <c r="B10" s="189"/>
      <c r="C10" s="189"/>
      <c r="D10" s="189"/>
      <c r="E10" s="189" t="s">
        <v>9</v>
      </c>
      <c r="F10" s="189" t="s">
        <v>221</v>
      </c>
      <c r="G10" s="595"/>
      <c r="H10" s="595"/>
      <c r="I10" s="595"/>
      <c r="J10" s="595"/>
      <c r="K10" s="596"/>
      <c r="L10" s="597" t="e">
        <f>SUM(#REF!)</f>
        <v>#REF!</v>
      </c>
      <c r="M10" s="597" t="e">
        <f>SUM(#REF!)</f>
        <v>#REF!</v>
      </c>
      <c r="N10" s="597" t="e">
        <f>SUM(#REF!)</f>
        <v>#REF!</v>
      </c>
      <c r="O10" s="598">
        <v>123474.4</v>
      </c>
      <c r="P10" s="598">
        <v>122183.4</v>
      </c>
      <c r="Q10" s="565">
        <f>P10/O10*100</f>
        <v>98.954439138801249</v>
      </c>
    </row>
    <row r="11" spans="1:17" s="166" customFormat="1" ht="12.2" hidden="1" customHeight="1" x14ac:dyDescent="0.2">
      <c r="A11" s="549" t="s">
        <v>8</v>
      </c>
      <c r="B11" s="549" t="s">
        <v>4</v>
      </c>
      <c r="C11" s="550"/>
      <c r="D11" s="550"/>
      <c r="E11" s="550" t="s">
        <v>10</v>
      </c>
      <c r="F11" s="165" t="s">
        <v>7</v>
      </c>
      <c r="G11" s="228"/>
      <c r="H11" s="228"/>
      <c r="I11" s="228"/>
      <c r="J11" s="228"/>
      <c r="K11" s="168"/>
      <c r="L11" s="161" t="e">
        <f>L12+#REF!</f>
        <v>#REF!</v>
      </c>
      <c r="M11" s="161" t="e">
        <f>M12+#REF!</f>
        <v>#REF!</v>
      </c>
      <c r="N11" s="161" t="e">
        <f>N12+#REF!</f>
        <v>#REF!</v>
      </c>
      <c r="O11" s="548"/>
      <c r="P11" s="548">
        <v>118121.14</v>
      </c>
      <c r="Q11" s="234" t="e">
        <f t="shared" ref="Q11:Q37" si="0">P11/O11*100</f>
        <v>#DIV/0!</v>
      </c>
    </row>
    <row r="12" spans="1:17" s="166" customFormat="1" ht="36" hidden="1" customHeight="1" x14ac:dyDescent="0.2">
      <c r="A12" s="551"/>
      <c r="B12" s="551"/>
      <c r="C12" s="552"/>
      <c r="D12" s="552"/>
      <c r="E12" s="552"/>
      <c r="F12" s="165" t="s">
        <v>222</v>
      </c>
      <c r="G12" s="228" t="s">
        <v>29</v>
      </c>
      <c r="H12" s="228"/>
      <c r="I12" s="228"/>
      <c r="J12" s="228"/>
      <c r="K12" s="168"/>
      <c r="L12" s="161"/>
      <c r="M12" s="161"/>
      <c r="N12" s="161"/>
      <c r="O12" s="547"/>
      <c r="P12" s="547"/>
      <c r="Q12" s="234" t="e">
        <f t="shared" si="0"/>
        <v>#DIV/0!</v>
      </c>
    </row>
    <row r="13" spans="1:17" s="166" customFormat="1" ht="57" hidden="1" customHeight="1" x14ac:dyDescent="0.2">
      <c r="A13" s="553"/>
      <c r="B13" s="553"/>
      <c r="C13" s="554"/>
      <c r="D13" s="554"/>
      <c r="E13" s="554"/>
      <c r="F13" s="165" t="s">
        <v>520</v>
      </c>
      <c r="G13" s="228" t="s">
        <v>279</v>
      </c>
      <c r="H13" s="228"/>
      <c r="I13" s="228"/>
      <c r="J13" s="228"/>
      <c r="K13" s="168"/>
      <c r="L13" s="161"/>
      <c r="M13" s="161"/>
      <c r="N13" s="161"/>
      <c r="O13" s="547"/>
      <c r="P13" s="547"/>
      <c r="Q13" s="234"/>
    </row>
    <row r="14" spans="1:17" s="166" customFormat="1" ht="36" hidden="1" customHeight="1" x14ac:dyDescent="0.2">
      <c r="A14" s="555" t="s">
        <v>8</v>
      </c>
      <c r="B14" s="555" t="s">
        <v>4</v>
      </c>
      <c r="C14" s="555" t="s">
        <v>16</v>
      </c>
      <c r="D14" s="555"/>
      <c r="E14" s="556" t="s">
        <v>456</v>
      </c>
      <c r="F14" s="556" t="s">
        <v>221</v>
      </c>
      <c r="G14" s="556"/>
      <c r="H14" s="556"/>
      <c r="I14" s="556"/>
      <c r="J14" s="556"/>
      <c r="K14" s="168"/>
      <c r="L14" s="161"/>
      <c r="M14" s="161"/>
      <c r="N14" s="161"/>
      <c r="O14" s="547"/>
      <c r="P14" s="547"/>
      <c r="Q14" s="234" t="e">
        <f t="shared" si="0"/>
        <v>#DIV/0!</v>
      </c>
    </row>
    <row r="15" spans="1:17" s="166" customFormat="1" ht="12.2" hidden="1" customHeight="1" x14ac:dyDescent="0.2">
      <c r="A15" s="481" t="s">
        <v>8</v>
      </c>
      <c r="B15" s="481" t="s">
        <v>4</v>
      </c>
      <c r="C15" s="481" t="s">
        <v>16</v>
      </c>
      <c r="D15" s="481" t="s">
        <v>4</v>
      </c>
      <c r="E15" s="489" t="s">
        <v>183</v>
      </c>
      <c r="F15" s="494" t="s">
        <v>221</v>
      </c>
      <c r="G15" s="495"/>
      <c r="H15" s="495"/>
      <c r="I15" s="495"/>
      <c r="J15" s="496"/>
      <c r="K15" s="168"/>
      <c r="L15" s="161"/>
      <c r="M15" s="161">
        <f>SUM(M16:M25)</f>
        <v>24733</v>
      </c>
      <c r="N15" s="161">
        <f>SUM(N16:N25)</f>
        <v>29114.400000000001</v>
      </c>
      <c r="O15" s="547"/>
      <c r="P15" s="547"/>
      <c r="Q15" s="234" t="e">
        <f t="shared" si="0"/>
        <v>#DIV/0!</v>
      </c>
    </row>
    <row r="16" spans="1:17" ht="11.25" hidden="1" customHeight="1" x14ac:dyDescent="0.2">
      <c r="A16" s="482"/>
      <c r="B16" s="482"/>
      <c r="C16" s="482"/>
      <c r="D16" s="482"/>
      <c r="E16" s="490"/>
      <c r="F16" s="489" t="s">
        <v>222</v>
      </c>
      <c r="G16" s="228" t="s">
        <v>29</v>
      </c>
      <c r="H16" s="228" t="s">
        <v>16</v>
      </c>
      <c r="I16" s="228" t="s">
        <v>17</v>
      </c>
      <c r="J16" s="228" t="s">
        <v>234</v>
      </c>
      <c r="K16" s="168" t="s">
        <v>357</v>
      </c>
      <c r="L16" s="161"/>
      <c r="M16" s="161">
        <v>405</v>
      </c>
      <c r="N16" s="161">
        <v>872.7</v>
      </c>
      <c r="O16" s="240"/>
      <c r="P16" s="240"/>
      <c r="Q16" s="248" t="e">
        <f t="shared" si="0"/>
        <v>#DIV/0!</v>
      </c>
    </row>
    <row r="17" spans="1:17" ht="27" hidden="1" customHeight="1" x14ac:dyDescent="0.2">
      <c r="A17" s="482"/>
      <c r="B17" s="482"/>
      <c r="C17" s="482"/>
      <c r="D17" s="482"/>
      <c r="E17" s="490"/>
      <c r="F17" s="490"/>
      <c r="G17" s="228"/>
      <c r="H17" s="228"/>
      <c r="I17" s="228"/>
      <c r="J17" s="228" t="s">
        <v>234</v>
      </c>
      <c r="K17" s="168" t="s">
        <v>184</v>
      </c>
      <c r="L17" s="161"/>
      <c r="M17" s="161">
        <v>119.1</v>
      </c>
      <c r="N17" s="161">
        <v>261.2</v>
      </c>
      <c r="O17" s="241"/>
      <c r="P17" s="241"/>
      <c r="Q17" s="234" t="e">
        <f t="shared" si="0"/>
        <v>#DIV/0!</v>
      </c>
    </row>
    <row r="18" spans="1:17" ht="23.25" hidden="1" customHeight="1" x14ac:dyDescent="0.2">
      <c r="A18" s="482"/>
      <c r="B18" s="482"/>
      <c r="C18" s="482"/>
      <c r="D18" s="482"/>
      <c r="E18" s="490"/>
      <c r="F18" s="490"/>
      <c r="G18" s="228"/>
      <c r="H18" s="228"/>
      <c r="I18" s="228"/>
      <c r="J18" s="228" t="s">
        <v>234</v>
      </c>
      <c r="K18" s="168" t="s">
        <v>239</v>
      </c>
      <c r="L18" s="161">
        <v>1033.2</v>
      </c>
      <c r="M18" s="161"/>
      <c r="N18" s="161"/>
      <c r="O18" s="241"/>
      <c r="P18" s="241"/>
      <c r="Q18" s="234" t="e">
        <f t="shared" si="0"/>
        <v>#DIV/0!</v>
      </c>
    </row>
    <row r="19" spans="1:17" ht="13.7" hidden="1" customHeight="1" x14ac:dyDescent="0.2">
      <c r="A19" s="482"/>
      <c r="B19" s="482"/>
      <c r="C19" s="482"/>
      <c r="D19" s="482"/>
      <c r="E19" s="490"/>
      <c r="F19" s="490"/>
      <c r="G19" s="228" t="s">
        <v>29</v>
      </c>
      <c r="H19" s="228" t="s">
        <v>16</v>
      </c>
      <c r="I19" s="228" t="s">
        <v>19</v>
      </c>
      <c r="J19" s="228" t="s">
        <v>235</v>
      </c>
      <c r="K19" s="168" t="s">
        <v>357</v>
      </c>
      <c r="L19" s="161"/>
      <c r="M19" s="161"/>
      <c r="N19" s="161"/>
      <c r="O19" s="240"/>
      <c r="P19" s="240"/>
      <c r="Q19" s="234" t="e">
        <f t="shared" si="0"/>
        <v>#DIV/0!</v>
      </c>
    </row>
    <row r="20" spans="1:17" ht="13.7" hidden="1" customHeight="1" x14ac:dyDescent="0.2">
      <c r="A20" s="482"/>
      <c r="B20" s="482"/>
      <c r="C20" s="482"/>
      <c r="D20" s="482"/>
      <c r="E20" s="490"/>
      <c r="F20" s="490"/>
      <c r="G20" s="228" t="s">
        <v>29</v>
      </c>
      <c r="H20" s="228" t="s">
        <v>16</v>
      </c>
      <c r="I20" s="228" t="s">
        <v>19</v>
      </c>
      <c r="J20" s="228" t="s">
        <v>235</v>
      </c>
      <c r="K20" s="168" t="s">
        <v>184</v>
      </c>
      <c r="L20" s="161"/>
      <c r="M20" s="161">
        <v>15516.1</v>
      </c>
      <c r="N20" s="161">
        <v>18141.8</v>
      </c>
      <c r="O20" s="241"/>
      <c r="P20" s="241"/>
      <c r="Q20" s="234" t="e">
        <f t="shared" si="0"/>
        <v>#DIV/0!</v>
      </c>
    </row>
    <row r="21" spans="1:17" ht="13.7" hidden="1" customHeight="1" x14ac:dyDescent="0.2">
      <c r="A21" s="482"/>
      <c r="B21" s="482"/>
      <c r="C21" s="482"/>
      <c r="D21" s="482"/>
      <c r="E21" s="490"/>
      <c r="F21" s="490"/>
      <c r="G21" s="228"/>
      <c r="H21" s="228"/>
      <c r="I21" s="228"/>
      <c r="J21" s="228"/>
      <c r="K21" s="168" t="s">
        <v>239</v>
      </c>
      <c r="L21" s="161"/>
      <c r="M21" s="161">
        <v>4570.5</v>
      </c>
      <c r="N21" s="161">
        <v>5450.6</v>
      </c>
      <c r="O21" s="241"/>
      <c r="P21" s="241"/>
      <c r="Q21" s="234" t="e">
        <f t="shared" si="0"/>
        <v>#DIV/0!</v>
      </c>
    </row>
    <row r="22" spans="1:17" ht="13.7" hidden="1" customHeight="1" x14ac:dyDescent="0.2">
      <c r="A22" s="482"/>
      <c r="B22" s="482"/>
      <c r="C22" s="482"/>
      <c r="D22" s="482"/>
      <c r="E22" s="490"/>
      <c r="F22" s="490"/>
      <c r="G22" s="228"/>
      <c r="H22" s="228"/>
      <c r="I22" s="228"/>
      <c r="J22" s="228"/>
      <c r="K22" s="168" t="s">
        <v>185</v>
      </c>
      <c r="L22" s="161"/>
      <c r="M22" s="161">
        <v>4064.6</v>
      </c>
      <c r="N22" s="161">
        <v>4339.3</v>
      </c>
      <c r="O22" s="241"/>
      <c r="P22" s="241"/>
      <c r="Q22" s="234" t="e">
        <f t="shared" si="0"/>
        <v>#DIV/0!</v>
      </c>
    </row>
    <row r="23" spans="1:17" ht="13.7" hidden="1" customHeight="1" x14ac:dyDescent="0.2">
      <c r="A23" s="482"/>
      <c r="B23" s="482"/>
      <c r="C23" s="482"/>
      <c r="D23" s="482"/>
      <c r="E23" s="490"/>
      <c r="F23" s="490"/>
      <c r="G23" s="228"/>
      <c r="H23" s="228"/>
      <c r="I23" s="228"/>
      <c r="J23" s="228"/>
      <c r="K23" s="168" t="s">
        <v>457</v>
      </c>
      <c r="L23" s="161"/>
      <c r="M23" s="161"/>
      <c r="N23" s="161"/>
      <c r="O23" s="241"/>
      <c r="P23" s="241"/>
      <c r="Q23" s="234" t="e">
        <f t="shared" si="0"/>
        <v>#DIV/0!</v>
      </c>
    </row>
    <row r="24" spans="1:17" ht="13.7" hidden="1" customHeight="1" x14ac:dyDescent="0.2">
      <c r="A24" s="482"/>
      <c r="B24" s="482"/>
      <c r="C24" s="482"/>
      <c r="D24" s="482"/>
      <c r="E24" s="490"/>
      <c r="F24" s="490"/>
      <c r="G24" s="228"/>
      <c r="H24" s="228"/>
      <c r="I24" s="228"/>
      <c r="J24" s="228"/>
      <c r="K24" s="168" t="s">
        <v>233</v>
      </c>
      <c r="L24" s="161"/>
      <c r="M24" s="161">
        <v>49.8</v>
      </c>
      <c r="N24" s="161">
        <v>40.299999999999997</v>
      </c>
      <c r="O24" s="241"/>
      <c r="P24" s="241"/>
      <c r="Q24" s="234" t="e">
        <f t="shared" si="0"/>
        <v>#DIV/0!</v>
      </c>
    </row>
    <row r="25" spans="1:17" ht="13.7" hidden="1" customHeight="1" x14ac:dyDescent="0.2">
      <c r="A25" s="482"/>
      <c r="B25" s="482"/>
      <c r="C25" s="482"/>
      <c r="D25" s="482"/>
      <c r="E25" s="490"/>
      <c r="F25" s="490"/>
      <c r="G25" s="228"/>
      <c r="H25" s="228"/>
      <c r="I25" s="228"/>
      <c r="J25" s="228"/>
      <c r="K25" s="168" t="s">
        <v>241</v>
      </c>
      <c r="L25" s="161"/>
      <c r="M25" s="161">
        <v>7.9</v>
      </c>
      <c r="N25" s="161">
        <v>8.5</v>
      </c>
      <c r="O25" s="241"/>
      <c r="P25" s="241"/>
      <c r="Q25" s="234" t="e">
        <f t="shared" si="0"/>
        <v>#DIV/0!</v>
      </c>
    </row>
    <row r="26" spans="1:17" ht="13.7" hidden="1" customHeight="1" x14ac:dyDescent="0.2">
      <c r="A26" s="482"/>
      <c r="B26" s="482"/>
      <c r="C26" s="482"/>
      <c r="D26" s="482"/>
      <c r="E26" s="490"/>
      <c r="F26" s="490"/>
      <c r="G26" s="228"/>
      <c r="H26" s="228"/>
      <c r="I26" s="228"/>
      <c r="J26" s="228"/>
      <c r="K26" s="168" t="s">
        <v>238</v>
      </c>
      <c r="L26" s="161"/>
      <c r="M26" s="161"/>
      <c r="N26" s="161"/>
      <c r="O26" s="241"/>
      <c r="P26" s="241"/>
      <c r="Q26" s="234" t="e">
        <f t="shared" si="0"/>
        <v>#DIV/0!</v>
      </c>
    </row>
    <row r="27" spans="1:17" ht="35.25" hidden="1" customHeight="1" x14ac:dyDescent="0.2">
      <c r="A27" s="168" t="s">
        <v>8</v>
      </c>
      <c r="B27" s="168" t="s">
        <v>4</v>
      </c>
      <c r="C27" s="168" t="s">
        <v>16</v>
      </c>
      <c r="D27" s="168" t="s">
        <v>5</v>
      </c>
      <c r="E27" s="167" t="s">
        <v>458</v>
      </c>
      <c r="F27" s="165" t="s">
        <v>222</v>
      </c>
      <c r="G27" s="228" t="s">
        <v>29</v>
      </c>
      <c r="H27" s="228" t="s">
        <v>23</v>
      </c>
      <c r="I27" s="228" t="s">
        <v>16</v>
      </c>
      <c r="J27" s="228" t="s">
        <v>237</v>
      </c>
      <c r="K27" s="236" t="s">
        <v>186</v>
      </c>
      <c r="L27" s="161"/>
      <c r="M27" s="161"/>
      <c r="N27" s="161"/>
      <c r="O27" s="241"/>
      <c r="P27" s="241"/>
      <c r="Q27" s="234" t="e">
        <f t="shared" si="0"/>
        <v>#DIV/0!</v>
      </c>
    </row>
    <row r="28" spans="1:17" ht="13.5" hidden="1" customHeight="1" x14ac:dyDescent="0.2">
      <c r="A28" s="481" t="s">
        <v>8</v>
      </c>
      <c r="B28" s="481" t="s">
        <v>4</v>
      </c>
      <c r="C28" s="481" t="s">
        <v>16</v>
      </c>
      <c r="D28" s="481" t="s">
        <v>2</v>
      </c>
      <c r="E28" s="489" t="s">
        <v>459</v>
      </c>
      <c r="F28" s="489" t="s">
        <v>222</v>
      </c>
      <c r="G28" s="228" t="s">
        <v>29</v>
      </c>
      <c r="H28" s="228" t="s">
        <v>16</v>
      </c>
      <c r="I28" s="228" t="s">
        <v>26</v>
      </c>
      <c r="J28" s="228" t="s">
        <v>243</v>
      </c>
      <c r="K28" s="236" t="s">
        <v>357</v>
      </c>
      <c r="L28" s="161"/>
      <c r="M28" s="161"/>
      <c r="N28" s="161"/>
      <c r="O28" s="240">
        <f>O29+O30+O31+O32+O33</f>
        <v>0</v>
      </c>
      <c r="P28" s="240">
        <f>P29+P30+P31+P32+P33</f>
        <v>0</v>
      </c>
      <c r="Q28" s="234" t="e">
        <f t="shared" si="0"/>
        <v>#DIV/0!</v>
      </c>
    </row>
    <row r="29" spans="1:17" ht="18" hidden="1" customHeight="1" x14ac:dyDescent="0.2">
      <c r="A29" s="482"/>
      <c r="B29" s="482"/>
      <c r="C29" s="482"/>
      <c r="D29" s="482"/>
      <c r="E29" s="490"/>
      <c r="F29" s="490"/>
      <c r="G29" s="228" t="s">
        <v>29</v>
      </c>
      <c r="H29" s="228" t="s">
        <v>16</v>
      </c>
      <c r="I29" s="228" t="s">
        <v>26</v>
      </c>
      <c r="J29" s="228" t="s">
        <v>243</v>
      </c>
      <c r="K29" s="168" t="s">
        <v>280</v>
      </c>
      <c r="L29" s="161">
        <v>1102.2</v>
      </c>
      <c r="M29" s="161"/>
      <c r="N29" s="161"/>
      <c r="O29" s="241"/>
      <c r="P29" s="241"/>
      <c r="Q29" s="234"/>
    </row>
    <row r="30" spans="1:17" ht="17.25" hidden="1" customHeight="1" x14ac:dyDescent="0.2">
      <c r="A30" s="482"/>
      <c r="B30" s="482"/>
      <c r="C30" s="482"/>
      <c r="D30" s="482"/>
      <c r="E30" s="490"/>
      <c r="F30" s="490"/>
      <c r="G30" s="228"/>
      <c r="H30" s="228"/>
      <c r="I30" s="228"/>
      <c r="J30" s="228"/>
      <c r="K30" s="168" t="s">
        <v>281</v>
      </c>
      <c r="L30" s="161"/>
      <c r="M30" s="161"/>
      <c r="N30" s="161"/>
      <c r="O30" s="241"/>
      <c r="P30" s="241"/>
      <c r="Q30" s="234"/>
    </row>
    <row r="31" spans="1:17" ht="10.5" hidden="1" customHeight="1" x14ac:dyDescent="0.2">
      <c r="A31" s="482"/>
      <c r="B31" s="482"/>
      <c r="C31" s="482"/>
      <c r="D31" s="482"/>
      <c r="E31" s="490"/>
      <c r="F31" s="490"/>
      <c r="G31" s="228"/>
      <c r="H31" s="228"/>
      <c r="I31" s="228"/>
      <c r="J31" s="228"/>
      <c r="K31" s="168" t="s">
        <v>185</v>
      </c>
      <c r="L31" s="161"/>
      <c r="M31" s="161"/>
      <c r="N31" s="161"/>
      <c r="O31" s="241"/>
      <c r="P31" s="241"/>
      <c r="Q31" s="234"/>
    </row>
    <row r="32" spans="1:17" ht="12" hidden="1" customHeight="1" x14ac:dyDescent="0.2">
      <c r="A32" s="482"/>
      <c r="B32" s="482"/>
      <c r="C32" s="482"/>
      <c r="D32" s="482"/>
      <c r="E32" s="490"/>
      <c r="F32" s="490"/>
      <c r="G32" s="228"/>
      <c r="H32" s="228"/>
      <c r="I32" s="228"/>
      <c r="J32" s="228"/>
      <c r="K32" s="168" t="s">
        <v>240</v>
      </c>
      <c r="L32" s="161"/>
      <c r="M32" s="161"/>
      <c r="N32" s="161"/>
      <c r="O32" s="241"/>
      <c r="P32" s="241"/>
      <c r="Q32" s="234"/>
    </row>
    <row r="33" spans="1:17" ht="11.25" hidden="1" customHeight="1" x14ac:dyDescent="0.2">
      <c r="A33" s="482"/>
      <c r="B33" s="482"/>
      <c r="C33" s="482"/>
      <c r="D33" s="482"/>
      <c r="E33" s="490"/>
      <c r="F33" s="490"/>
      <c r="G33" s="228"/>
      <c r="H33" s="228"/>
      <c r="I33" s="228"/>
      <c r="J33" s="228"/>
      <c r="K33" s="168" t="s">
        <v>238</v>
      </c>
      <c r="L33" s="161"/>
      <c r="M33" s="161"/>
      <c r="N33" s="161"/>
      <c r="O33" s="241"/>
      <c r="P33" s="241"/>
      <c r="Q33" s="234"/>
    </row>
    <row r="34" spans="1:17" s="166" customFormat="1" ht="48" hidden="1" customHeight="1" x14ac:dyDescent="0.2">
      <c r="A34" s="329" t="s">
        <v>8</v>
      </c>
      <c r="B34" s="329" t="s">
        <v>4</v>
      </c>
      <c r="C34" s="329" t="s">
        <v>17</v>
      </c>
      <c r="D34" s="329"/>
      <c r="E34" s="540" t="s">
        <v>460</v>
      </c>
      <c r="F34" s="540"/>
      <c r="G34" s="228"/>
      <c r="H34" s="228"/>
      <c r="I34" s="228"/>
      <c r="J34" s="228"/>
      <c r="K34" s="168"/>
      <c r="L34" s="161"/>
      <c r="M34" s="161">
        <v>1024.5</v>
      </c>
      <c r="N34" s="161">
        <v>1152.5999999999999</v>
      </c>
      <c r="O34" s="547"/>
      <c r="P34" s="547"/>
      <c r="Q34" s="234"/>
    </row>
    <row r="35" spans="1:17" ht="12.2" hidden="1" customHeight="1" x14ac:dyDescent="0.2">
      <c r="A35" s="481" t="s">
        <v>8</v>
      </c>
      <c r="B35" s="481" t="s">
        <v>4</v>
      </c>
      <c r="C35" s="481" t="s">
        <v>17</v>
      </c>
      <c r="D35" s="481" t="s">
        <v>4</v>
      </c>
      <c r="E35" s="489" t="s">
        <v>461</v>
      </c>
      <c r="F35" s="489" t="s">
        <v>222</v>
      </c>
      <c r="G35" s="229" t="s">
        <v>29</v>
      </c>
      <c r="H35" s="229" t="s">
        <v>16</v>
      </c>
      <c r="I35" s="229" t="s">
        <v>26</v>
      </c>
      <c r="J35" s="236" t="s">
        <v>462</v>
      </c>
      <c r="K35" s="236" t="s">
        <v>357</v>
      </c>
      <c r="L35" s="161"/>
      <c r="M35" s="161">
        <v>233.5</v>
      </c>
      <c r="N35" s="161">
        <v>207.5</v>
      </c>
      <c r="O35" s="258"/>
      <c r="P35" s="258"/>
      <c r="Q35" s="234"/>
    </row>
    <row r="36" spans="1:17" ht="12.2" hidden="1" customHeight="1" x14ac:dyDescent="0.2">
      <c r="A36" s="482"/>
      <c r="B36" s="482"/>
      <c r="C36" s="482"/>
      <c r="D36" s="482"/>
      <c r="E36" s="490"/>
      <c r="F36" s="490"/>
      <c r="G36" s="229"/>
      <c r="H36" s="229"/>
      <c r="I36" s="229"/>
      <c r="J36" s="229"/>
      <c r="K36" s="236" t="s">
        <v>437</v>
      </c>
      <c r="L36" s="162"/>
      <c r="M36" s="162"/>
      <c r="N36" s="162"/>
      <c r="O36" s="257"/>
      <c r="P36" s="257"/>
      <c r="Q36" s="234"/>
    </row>
    <row r="37" spans="1:17" ht="12.2" hidden="1" customHeight="1" x14ac:dyDescent="0.2">
      <c r="A37" s="483"/>
      <c r="B37" s="483"/>
      <c r="C37" s="483"/>
      <c r="D37" s="483"/>
      <c r="E37" s="491"/>
      <c r="F37" s="491"/>
      <c r="G37" s="229"/>
      <c r="H37" s="229"/>
      <c r="I37" s="229"/>
      <c r="J37" s="229"/>
      <c r="K37" s="236" t="s">
        <v>238</v>
      </c>
      <c r="L37" s="162"/>
      <c r="M37" s="162"/>
      <c r="N37" s="162"/>
      <c r="O37" s="257"/>
      <c r="P37" s="257"/>
      <c r="Q37" s="234"/>
    </row>
    <row r="38" spans="1:17" ht="38.25" hidden="1" customHeight="1" x14ac:dyDescent="0.2">
      <c r="A38" s="481" t="s">
        <v>8</v>
      </c>
      <c r="B38" s="481" t="s">
        <v>4</v>
      </c>
      <c r="C38" s="481" t="s">
        <v>17</v>
      </c>
      <c r="D38" s="481" t="s">
        <v>3</v>
      </c>
      <c r="E38" s="489" t="s">
        <v>463</v>
      </c>
      <c r="F38" s="167" t="s">
        <v>222</v>
      </c>
      <c r="G38" s="228" t="s">
        <v>242</v>
      </c>
      <c r="H38" s="228" t="s">
        <v>16</v>
      </c>
      <c r="I38" s="228" t="s">
        <v>26</v>
      </c>
      <c r="J38" s="168" t="s">
        <v>464</v>
      </c>
      <c r="K38" s="168" t="s">
        <v>185</v>
      </c>
      <c r="L38" s="163"/>
      <c r="M38" s="163"/>
      <c r="N38" s="163"/>
      <c r="O38" s="322"/>
      <c r="P38" s="322"/>
      <c r="Q38" s="234"/>
    </row>
    <row r="39" spans="1:17" ht="11.25" hidden="1" customHeight="1" x14ac:dyDescent="0.2">
      <c r="A39" s="482"/>
      <c r="B39" s="482"/>
      <c r="C39" s="482"/>
      <c r="D39" s="482"/>
      <c r="E39" s="490"/>
      <c r="F39" s="319" t="s">
        <v>292</v>
      </c>
      <c r="G39" s="231">
        <v>44</v>
      </c>
      <c r="H39" s="231">
        <v>1</v>
      </c>
      <c r="I39" s="231">
        <v>6</v>
      </c>
      <c r="J39" s="231">
        <v>922363010</v>
      </c>
      <c r="K39" s="237">
        <v>512</v>
      </c>
      <c r="L39" s="231">
        <v>10259.700000000001</v>
      </c>
      <c r="M39" s="231">
        <v>10259.700000000001</v>
      </c>
      <c r="N39" s="231" t="s">
        <v>294</v>
      </c>
      <c r="O39" s="323"/>
      <c r="P39" s="323"/>
      <c r="Q39" s="234"/>
    </row>
    <row r="40" spans="1:17" ht="78.75" hidden="1" customHeight="1" x14ac:dyDescent="0.2">
      <c r="A40" s="482"/>
      <c r="B40" s="482"/>
      <c r="C40" s="482"/>
      <c r="D40" s="482"/>
      <c r="E40" s="490"/>
      <c r="F40" s="319" t="s">
        <v>293</v>
      </c>
      <c r="G40" s="232"/>
      <c r="H40" s="232"/>
      <c r="I40" s="232"/>
      <c r="J40" s="232"/>
      <c r="K40" s="259"/>
      <c r="L40" s="232"/>
      <c r="M40" s="232"/>
      <c r="N40" s="232"/>
      <c r="O40" s="324"/>
      <c r="P40" s="325"/>
      <c r="Q40" s="234"/>
    </row>
    <row r="41" spans="1:17" ht="55.5" hidden="1" customHeight="1" x14ac:dyDescent="0.2">
      <c r="A41" s="482"/>
      <c r="B41" s="482"/>
      <c r="C41" s="482"/>
      <c r="D41" s="482"/>
      <c r="E41" s="490"/>
      <c r="F41" s="319" t="s">
        <v>384</v>
      </c>
      <c r="G41" s="231"/>
      <c r="H41" s="231"/>
      <c r="I41" s="231"/>
      <c r="J41" s="231">
        <v>930000000</v>
      </c>
      <c r="K41" s="237"/>
      <c r="L41" s="231">
        <v>7</v>
      </c>
      <c r="M41" s="231">
        <v>7</v>
      </c>
      <c r="N41" s="231">
        <v>2.1</v>
      </c>
      <c r="O41" s="323"/>
      <c r="P41" s="323"/>
      <c r="Q41" s="234"/>
    </row>
    <row r="42" spans="1:17" ht="123.75" hidden="1" customHeight="1" x14ac:dyDescent="0.2">
      <c r="A42" s="482"/>
      <c r="B42" s="482"/>
      <c r="C42" s="482"/>
      <c r="D42" s="482"/>
      <c r="E42" s="490"/>
      <c r="F42" s="319" t="s">
        <v>418</v>
      </c>
      <c r="G42" s="231">
        <v>44</v>
      </c>
      <c r="H42" s="231"/>
      <c r="I42" s="231"/>
      <c r="J42" s="231">
        <v>940000000</v>
      </c>
      <c r="K42" s="237">
        <v>0</v>
      </c>
      <c r="L42" s="231">
        <v>7</v>
      </c>
      <c r="M42" s="231">
        <v>7</v>
      </c>
      <c r="N42" s="231">
        <v>2.1</v>
      </c>
      <c r="O42" s="323"/>
      <c r="P42" s="323"/>
      <c r="Q42" s="234"/>
    </row>
    <row r="43" spans="1:17" ht="56.25" hidden="1" customHeight="1" x14ac:dyDescent="0.2">
      <c r="A43" s="483"/>
      <c r="B43" s="483"/>
      <c r="C43" s="483"/>
      <c r="D43" s="483"/>
      <c r="E43" s="491"/>
      <c r="F43" s="484" t="s">
        <v>520</v>
      </c>
      <c r="G43" s="233" t="s">
        <v>279</v>
      </c>
      <c r="H43" s="318">
        <v>1</v>
      </c>
      <c r="I43" s="318">
        <v>13</v>
      </c>
      <c r="J43" s="168" t="s">
        <v>464</v>
      </c>
      <c r="K43" s="318">
        <v>244</v>
      </c>
      <c r="L43" s="318"/>
      <c r="M43" s="318"/>
      <c r="N43" s="318"/>
      <c r="O43" s="323"/>
      <c r="P43" s="323"/>
      <c r="Q43" s="234"/>
    </row>
    <row r="44" spans="1:17" hidden="1" x14ac:dyDescent="0.2">
      <c r="A44" s="320"/>
      <c r="B44" s="320"/>
      <c r="C44" s="320"/>
      <c r="D44" s="320"/>
      <c r="E44" s="321"/>
      <c r="F44" s="485"/>
      <c r="G44" s="233"/>
      <c r="H44" s="318"/>
      <c r="I44" s="318"/>
      <c r="J44" s="168"/>
      <c r="K44" s="318">
        <v>244</v>
      </c>
      <c r="L44" s="318"/>
      <c r="M44" s="318"/>
      <c r="N44" s="318"/>
      <c r="O44" s="323"/>
      <c r="P44" s="323"/>
      <c r="Q44" s="234"/>
    </row>
    <row r="45" spans="1:17" ht="37.5" hidden="1" customHeight="1" x14ac:dyDescent="0.2">
      <c r="A45" s="233" t="s">
        <v>8</v>
      </c>
      <c r="B45" s="233">
        <v>1</v>
      </c>
      <c r="C45" s="233" t="s">
        <v>17</v>
      </c>
      <c r="D45" s="238">
        <v>3</v>
      </c>
      <c r="E45" s="230" t="s">
        <v>465</v>
      </c>
      <c r="F45" s="167" t="s">
        <v>222</v>
      </c>
      <c r="G45" s="233" t="s">
        <v>29</v>
      </c>
      <c r="H45" s="233" t="s">
        <v>23</v>
      </c>
      <c r="I45" s="233" t="s">
        <v>18</v>
      </c>
      <c r="J45" s="233" t="s">
        <v>466</v>
      </c>
      <c r="K45" s="233" t="s">
        <v>420</v>
      </c>
      <c r="L45" s="233"/>
      <c r="M45" s="233"/>
      <c r="N45" s="233"/>
      <c r="O45" s="244"/>
      <c r="P45" s="244"/>
      <c r="Q45" s="234"/>
    </row>
    <row r="46" spans="1:17" s="166" customFormat="1" ht="77.25" customHeight="1" x14ac:dyDescent="0.2">
      <c r="A46" s="233" t="s">
        <v>8</v>
      </c>
      <c r="B46" s="233" t="s">
        <v>4</v>
      </c>
      <c r="C46" s="233" t="s">
        <v>20</v>
      </c>
      <c r="D46" s="238"/>
      <c r="E46" s="194" t="s">
        <v>467</v>
      </c>
      <c r="F46" s="167" t="s">
        <v>222</v>
      </c>
      <c r="G46" s="233"/>
      <c r="H46" s="233"/>
      <c r="I46" s="233"/>
      <c r="J46" s="233"/>
      <c r="K46" s="233"/>
      <c r="L46" s="233"/>
      <c r="M46" s="233"/>
      <c r="N46" s="233"/>
      <c r="O46" s="537"/>
      <c r="P46" s="537"/>
      <c r="Q46" s="234"/>
    </row>
    <row r="47" spans="1:17" s="166" customFormat="1" ht="37.5" hidden="1" customHeight="1" x14ac:dyDescent="0.2">
      <c r="A47" s="233" t="s">
        <v>8</v>
      </c>
      <c r="B47" s="233" t="s">
        <v>4</v>
      </c>
      <c r="C47" s="233" t="s">
        <v>20</v>
      </c>
      <c r="D47" s="238" t="s">
        <v>5</v>
      </c>
      <c r="E47" s="195" t="s">
        <v>468</v>
      </c>
      <c r="F47" s="167" t="s">
        <v>222</v>
      </c>
      <c r="G47" s="233" t="s">
        <v>29</v>
      </c>
      <c r="H47" s="233" t="s">
        <v>16</v>
      </c>
      <c r="I47" s="233" t="s">
        <v>26</v>
      </c>
      <c r="J47" s="233" t="s">
        <v>236</v>
      </c>
      <c r="K47" s="233" t="s">
        <v>185</v>
      </c>
      <c r="L47" s="233"/>
      <c r="M47" s="233"/>
      <c r="N47" s="233"/>
      <c r="O47" s="537"/>
      <c r="P47" s="537"/>
      <c r="Q47" s="234"/>
    </row>
    <row r="48" spans="1:17" s="566" customFormat="1" ht="48.75" customHeight="1" x14ac:dyDescent="0.2">
      <c r="A48" s="559" t="s">
        <v>8</v>
      </c>
      <c r="B48" s="560" t="s">
        <v>3</v>
      </c>
      <c r="C48" s="561"/>
      <c r="D48" s="561"/>
      <c r="E48" s="562" t="s">
        <v>296</v>
      </c>
      <c r="F48" s="189" t="s">
        <v>221</v>
      </c>
      <c r="G48" s="563"/>
      <c r="H48" s="563"/>
      <c r="I48" s="563"/>
      <c r="J48" s="563"/>
      <c r="K48" s="563"/>
      <c r="L48" s="563">
        <v>2.1</v>
      </c>
      <c r="M48" s="563">
        <v>2.1</v>
      </c>
      <c r="N48" s="563">
        <v>2.1</v>
      </c>
      <c r="O48" s="564">
        <v>118600.9</v>
      </c>
      <c r="P48" s="564">
        <v>1178.97</v>
      </c>
      <c r="Q48" s="565">
        <f t="shared" ref="Q48:Q57" si="1">P48/O48*100</f>
        <v>0.99406496915284792</v>
      </c>
    </row>
    <row r="49" spans="1:17" s="566" customFormat="1" ht="45" hidden="1" customHeight="1" x14ac:dyDescent="0.2">
      <c r="A49" s="567" t="s">
        <v>8</v>
      </c>
      <c r="B49" s="568" t="s">
        <v>3</v>
      </c>
      <c r="C49" s="569" t="s">
        <v>16</v>
      </c>
      <c r="D49" s="569"/>
      <c r="E49" s="570" t="s">
        <v>469</v>
      </c>
      <c r="F49" s="189" t="s">
        <v>222</v>
      </c>
      <c r="G49" s="563"/>
      <c r="H49" s="563"/>
      <c r="I49" s="563"/>
      <c r="J49" s="563"/>
      <c r="K49" s="563"/>
      <c r="L49" s="563"/>
      <c r="M49" s="563"/>
      <c r="N49" s="563"/>
      <c r="O49" s="564"/>
      <c r="P49" s="564"/>
      <c r="Q49" s="565"/>
    </row>
    <row r="50" spans="1:17" s="566" customFormat="1" ht="20.25" hidden="1" customHeight="1" x14ac:dyDescent="0.2">
      <c r="A50" s="571" t="s">
        <v>8</v>
      </c>
      <c r="B50" s="571" t="s">
        <v>3</v>
      </c>
      <c r="C50" s="571" t="s">
        <v>16</v>
      </c>
      <c r="D50" s="571" t="s">
        <v>4</v>
      </c>
      <c r="E50" s="572" t="s">
        <v>470</v>
      </c>
      <c r="F50" s="572" t="s">
        <v>222</v>
      </c>
      <c r="G50" s="573" t="s">
        <v>29</v>
      </c>
      <c r="H50" s="573" t="s">
        <v>19</v>
      </c>
      <c r="I50" s="573" t="s">
        <v>25</v>
      </c>
      <c r="J50" s="573" t="s">
        <v>471</v>
      </c>
      <c r="K50" s="573" t="s">
        <v>185</v>
      </c>
      <c r="L50" s="573"/>
      <c r="M50" s="573"/>
      <c r="N50" s="573"/>
      <c r="O50" s="564"/>
      <c r="P50" s="564"/>
      <c r="Q50" s="565"/>
    </row>
    <row r="51" spans="1:17" s="566" customFormat="1" ht="24.75" hidden="1" customHeight="1" x14ac:dyDescent="0.2">
      <c r="A51" s="574"/>
      <c r="B51" s="574"/>
      <c r="C51" s="574"/>
      <c r="D51" s="574"/>
      <c r="E51" s="575"/>
      <c r="F51" s="575"/>
      <c r="G51" s="573" t="s">
        <v>29</v>
      </c>
      <c r="H51" s="573" t="s">
        <v>19</v>
      </c>
      <c r="I51" s="573" t="s">
        <v>25</v>
      </c>
      <c r="J51" s="573" t="s">
        <v>472</v>
      </c>
      <c r="K51" s="573" t="s">
        <v>185</v>
      </c>
      <c r="L51" s="573"/>
      <c r="M51" s="573"/>
      <c r="N51" s="573"/>
      <c r="O51" s="564"/>
      <c r="P51" s="564"/>
      <c r="Q51" s="565"/>
    </row>
    <row r="52" spans="1:17" s="566" customFormat="1" ht="58.5" hidden="1" customHeight="1" x14ac:dyDescent="0.2">
      <c r="A52" s="567" t="s">
        <v>8</v>
      </c>
      <c r="B52" s="568" t="s">
        <v>3</v>
      </c>
      <c r="C52" s="569" t="s">
        <v>16</v>
      </c>
      <c r="D52" s="569" t="s">
        <v>3</v>
      </c>
      <c r="E52" s="570" t="s">
        <v>473</v>
      </c>
      <c r="F52" s="576" t="s">
        <v>222</v>
      </c>
      <c r="G52" s="573" t="s">
        <v>29</v>
      </c>
      <c r="H52" s="573" t="s">
        <v>16</v>
      </c>
      <c r="I52" s="573" t="s">
        <v>26</v>
      </c>
      <c r="J52" s="573" t="s">
        <v>471</v>
      </c>
      <c r="K52" s="573" t="s">
        <v>185</v>
      </c>
      <c r="L52" s="573"/>
      <c r="M52" s="573"/>
      <c r="N52" s="573"/>
      <c r="O52" s="573"/>
      <c r="P52" s="573"/>
      <c r="Q52" s="565"/>
    </row>
    <row r="53" spans="1:17" s="566" customFormat="1" ht="19.5" hidden="1" customHeight="1" x14ac:dyDescent="0.2">
      <c r="A53" s="571" t="s">
        <v>8</v>
      </c>
      <c r="B53" s="571" t="s">
        <v>3</v>
      </c>
      <c r="C53" s="571" t="s">
        <v>16</v>
      </c>
      <c r="D53" s="571" t="s">
        <v>5</v>
      </c>
      <c r="E53" s="577" t="s">
        <v>474</v>
      </c>
      <c r="F53" s="572" t="s">
        <v>222</v>
      </c>
      <c r="G53" s="573" t="s">
        <v>29</v>
      </c>
      <c r="H53" s="573" t="s">
        <v>16</v>
      </c>
      <c r="I53" s="573" t="s">
        <v>26</v>
      </c>
      <c r="J53" s="573" t="s">
        <v>475</v>
      </c>
      <c r="K53" s="573" t="s">
        <v>185</v>
      </c>
      <c r="L53" s="573"/>
      <c r="M53" s="573"/>
      <c r="N53" s="573"/>
      <c r="O53" s="573"/>
      <c r="P53" s="573"/>
      <c r="Q53" s="565"/>
    </row>
    <row r="54" spans="1:17" s="566" customFormat="1" ht="15.75" hidden="1" customHeight="1" x14ac:dyDescent="0.2">
      <c r="A54" s="578"/>
      <c r="B54" s="578"/>
      <c r="C54" s="578"/>
      <c r="D54" s="578"/>
      <c r="E54" s="579"/>
      <c r="F54" s="580"/>
      <c r="G54" s="581"/>
      <c r="H54" s="581"/>
      <c r="I54" s="581"/>
      <c r="J54" s="581"/>
      <c r="K54" s="563">
        <v>247</v>
      </c>
      <c r="L54" s="563"/>
      <c r="M54" s="563"/>
      <c r="N54" s="563"/>
      <c r="O54" s="564"/>
      <c r="P54" s="564"/>
      <c r="Q54" s="565"/>
    </row>
    <row r="55" spans="1:17" s="566" customFormat="1" ht="15" hidden="1" customHeight="1" x14ac:dyDescent="0.2">
      <c r="A55" s="578"/>
      <c r="B55" s="578"/>
      <c r="C55" s="578"/>
      <c r="D55" s="578"/>
      <c r="E55" s="579"/>
      <c r="F55" s="580"/>
      <c r="G55" s="581"/>
      <c r="H55" s="581"/>
      <c r="I55" s="581"/>
      <c r="J55" s="581"/>
      <c r="K55" s="563">
        <v>852</v>
      </c>
      <c r="L55" s="563"/>
      <c r="M55" s="563"/>
      <c r="N55" s="563"/>
      <c r="O55" s="564"/>
      <c r="P55" s="564"/>
      <c r="Q55" s="582"/>
    </row>
    <row r="56" spans="1:17" s="566" customFormat="1" ht="14.25" hidden="1" customHeight="1" x14ac:dyDescent="0.2">
      <c r="A56" s="574"/>
      <c r="B56" s="574"/>
      <c r="C56" s="574"/>
      <c r="D56" s="574"/>
      <c r="E56" s="583"/>
      <c r="F56" s="575"/>
      <c r="G56" s="581"/>
      <c r="H56" s="581"/>
      <c r="I56" s="581"/>
      <c r="J56" s="581"/>
      <c r="K56" s="563">
        <v>853</v>
      </c>
      <c r="L56" s="563"/>
      <c r="M56" s="563"/>
      <c r="N56" s="563"/>
      <c r="O56" s="564"/>
      <c r="P56" s="564"/>
      <c r="Q56" s="582"/>
    </row>
    <row r="57" spans="1:17" s="566" customFormat="1" ht="192" hidden="1" customHeight="1" x14ac:dyDescent="0.2">
      <c r="A57" s="567" t="s">
        <v>8</v>
      </c>
      <c r="B57" s="568" t="s">
        <v>3</v>
      </c>
      <c r="C57" s="569" t="s">
        <v>19</v>
      </c>
      <c r="D57" s="569" t="s">
        <v>4</v>
      </c>
      <c r="E57" s="570" t="s">
        <v>476</v>
      </c>
      <c r="F57" s="584" t="s">
        <v>222</v>
      </c>
      <c r="G57" s="573" t="s">
        <v>29</v>
      </c>
      <c r="H57" s="573" t="s">
        <v>16</v>
      </c>
      <c r="I57" s="573" t="s">
        <v>26</v>
      </c>
      <c r="J57" s="573" t="s">
        <v>477</v>
      </c>
      <c r="K57" s="573" t="s">
        <v>438</v>
      </c>
      <c r="L57" s="563"/>
      <c r="M57" s="563"/>
      <c r="N57" s="563"/>
      <c r="O57" s="564"/>
      <c r="P57" s="564"/>
      <c r="Q57" s="582"/>
    </row>
    <row r="58" spans="1:17" s="566" customFormat="1" x14ac:dyDescent="0.2">
      <c r="A58" s="585" t="s">
        <v>8</v>
      </c>
      <c r="B58" s="585" t="s">
        <v>5</v>
      </c>
      <c r="C58" s="585"/>
      <c r="D58" s="585"/>
      <c r="E58" s="577" t="s">
        <v>419</v>
      </c>
      <c r="F58" s="189" t="s">
        <v>221</v>
      </c>
      <c r="H58" s="586"/>
      <c r="I58" s="587"/>
      <c r="J58" s="586"/>
      <c r="K58" s="588"/>
      <c r="L58" s="589">
        <v>99.8</v>
      </c>
      <c r="M58" s="589">
        <v>99.8</v>
      </c>
      <c r="N58" s="590">
        <f>M58*100/L58</f>
        <v>100</v>
      </c>
      <c r="O58" s="582">
        <v>629.29999999999995</v>
      </c>
      <c r="P58" s="582">
        <v>629.29</v>
      </c>
      <c r="Q58" s="591">
        <f t="shared" ref="Q58:Q66" si="2">P58/O58*100</f>
        <v>99.998410932782463</v>
      </c>
    </row>
    <row r="59" spans="1:17" s="566" customFormat="1" ht="33.75" x14ac:dyDescent="0.2">
      <c r="A59" s="585"/>
      <c r="B59" s="585"/>
      <c r="C59" s="585"/>
      <c r="D59" s="585"/>
      <c r="E59" s="583"/>
      <c r="F59" s="592" t="s">
        <v>222</v>
      </c>
      <c r="G59" s="588"/>
      <c r="H59" s="593"/>
      <c r="I59" s="593"/>
      <c r="J59" s="593"/>
      <c r="K59" s="594"/>
      <c r="L59" s="593"/>
      <c r="M59" s="593"/>
      <c r="N59" s="593"/>
      <c r="O59" s="582">
        <f>O60</f>
        <v>0</v>
      </c>
      <c r="P59" s="582">
        <f>P60</f>
        <v>0</v>
      </c>
      <c r="Q59" s="582" t="e">
        <f t="shared" si="2"/>
        <v>#DIV/0!</v>
      </c>
    </row>
    <row r="60" spans="1:17" s="166" customFormat="1" ht="67.5" hidden="1" x14ac:dyDescent="0.2">
      <c r="A60" s="223" t="s">
        <v>38</v>
      </c>
      <c r="B60" s="223" t="s">
        <v>18</v>
      </c>
      <c r="C60" s="223" t="s">
        <v>5</v>
      </c>
      <c r="D60" s="223" t="s">
        <v>4</v>
      </c>
      <c r="E60" s="164" t="s">
        <v>478</v>
      </c>
      <c r="F60" s="330" t="s">
        <v>222</v>
      </c>
      <c r="G60" s="245" t="s">
        <v>29</v>
      </c>
      <c r="H60" s="243" t="s">
        <v>16</v>
      </c>
      <c r="I60" s="243" t="s">
        <v>19</v>
      </c>
      <c r="J60" s="243" t="s">
        <v>479</v>
      </c>
      <c r="K60" s="330">
        <v>244</v>
      </c>
      <c r="L60" s="331"/>
      <c r="M60" s="331"/>
      <c r="N60" s="246"/>
      <c r="O60" s="538"/>
      <c r="P60" s="538"/>
      <c r="Q60" s="247"/>
    </row>
    <row r="61" spans="1:17" s="166" customFormat="1" ht="20.25" customHeight="1" x14ac:dyDescent="0.2">
      <c r="A61" s="539" t="s">
        <v>8</v>
      </c>
      <c r="B61" s="539" t="s">
        <v>2</v>
      </c>
      <c r="C61" s="539"/>
      <c r="D61" s="539"/>
      <c r="E61" s="557" t="s">
        <v>480</v>
      </c>
      <c r="F61" s="540" t="s">
        <v>221</v>
      </c>
      <c r="G61" s="250"/>
      <c r="H61" s="541"/>
      <c r="I61" s="541"/>
      <c r="J61" s="541"/>
      <c r="K61" s="329"/>
      <c r="L61" s="542"/>
      <c r="M61" s="543"/>
      <c r="N61" s="543"/>
      <c r="O61" s="544">
        <v>2254</v>
      </c>
      <c r="P61" s="544">
        <v>2254</v>
      </c>
      <c r="Q61" s="247"/>
    </row>
    <row r="62" spans="1:17" s="166" customFormat="1" ht="35.25" customHeight="1" x14ac:dyDescent="0.2">
      <c r="A62" s="545"/>
      <c r="B62" s="545"/>
      <c r="C62" s="545"/>
      <c r="D62" s="545"/>
      <c r="E62" s="558"/>
      <c r="F62" s="167" t="s">
        <v>222</v>
      </c>
      <c r="G62" s="330"/>
      <c r="H62" s="250"/>
      <c r="I62" s="250"/>
      <c r="J62" s="250"/>
      <c r="K62" s="546"/>
      <c r="L62" s="250"/>
      <c r="M62" s="250"/>
      <c r="N62" s="250"/>
      <c r="O62" s="247"/>
      <c r="P62" s="247"/>
      <c r="Q62" s="247"/>
    </row>
    <row r="63" spans="1:17" s="252" customFormat="1" ht="60" hidden="1" customHeight="1" x14ac:dyDescent="0.2">
      <c r="A63" s="486" t="s">
        <v>8</v>
      </c>
      <c r="B63" s="486" t="s">
        <v>19</v>
      </c>
      <c r="C63" s="486" t="s">
        <v>17</v>
      </c>
      <c r="D63" s="486" t="s">
        <v>4</v>
      </c>
      <c r="E63" s="499" t="s">
        <v>372</v>
      </c>
      <c r="F63" s="499" t="s">
        <v>481</v>
      </c>
      <c r="G63" s="251" t="s">
        <v>29</v>
      </c>
      <c r="H63" s="243" t="s">
        <v>16</v>
      </c>
      <c r="I63" s="243" t="s">
        <v>19</v>
      </c>
      <c r="J63" s="243" t="s">
        <v>482</v>
      </c>
      <c r="K63" s="243" t="s">
        <v>184</v>
      </c>
      <c r="L63" s="239"/>
      <c r="M63" s="239"/>
      <c r="N63" s="239"/>
      <c r="O63" s="255"/>
      <c r="P63" s="255"/>
      <c r="Q63" s="247"/>
    </row>
    <row r="64" spans="1:17" s="252" customFormat="1" ht="16.5" hidden="1" customHeight="1" x14ac:dyDescent="0.2">
      <c r="A64" s="488"/>
      <c r="B64" s="488"/>
      <c r="C64" s="488"/>
      <c r="D64" s="488"/>
      <c r="E64" s="500"/>
      <c r="F64" s="500"/>
      <c r="G64" s="251"/>
      <c r="H64" s="251"/>
      <c r="I64" s="251"/>
      <c r="J64" s="251"/>
      <c r="K64" s="251" t="s">
        <v>239</v>
      </c>
      <c r="L64" s="253"/>
      <c r="M64" s="253"/>
      <c r="N64" s="253"/>
      <c r="O64" s="255"/>
      <c r="P64" s="255"/>
      <c r="Q64" s="247"/>
    </row>
    <row r="65" spans="1:17" hidden="1" x14ac:dyDescent="0.2">
      <c r="A65" s="488"/>
      <c r="B65" s="488"/>
      <c r="C65" s="488"/>
      <c r="D65" s="488"/>
      <c r="E65" s="500"/>
      <c r="F65" s="500"/>
      <c r="G65" s="251"/>
      <c r="H65" s="251"/>
      <c r="I65" s="251"/>
      <c r="J65" s="251"/>
      <c r="K65" s="251" t="s">
        <v>185</v>
      </c>
      <c r="L65" s="250"/>
      <c r="M65" s="250"/>
      <c r="N65" s="250"/>
      <c r="O65" s="256"/>
      <c r="P65" s="256"/>
      <c r="Q65" s="247"/>
    </row>
    <row r="66" spans="1:17" hidden="1" x14ac:dyDescent="0.2">
      <c r="A66" s="487"/>
      <c r="B66" s="487"/>
      <c r="C66" s="487"/>
      <c r="D66" s="487"/>
      <c r="E66" s="501"/>
      <c r="F66" s="501"/>
      <c r="G66" s="251"/>
      <c r="H66" s="251"/>
      <c r="I66" s="251"/>
      <c r="J66" s="251"/>
      <c r="K66" s="251" t="s">
        <v>457</v>
      </c>
      <c r="L66" s="250"/>
      <c r="M66" s="250"/>
      <c r="N66" s="250"/>
      <c r="O66" s="256"/>
      <c r="P66" s="256"/>
      <c r="Q66" s="247"/>
    </row>
    <row r="67" spans="1:17" x14ac:dyDescent="0.2">
      <c r="G67" s="254"/>
      <c r="H67" s="254"/>
      <c r="I67" s="254"/>
      <c r="J67" s="254"/>
      <c r="K67" s="254"/>
    </row>
  </sheetData>
  <mergeCells count="65">
    <mergeCell ref="F50:F51"/>
    <mergeCell ref="F53:F56"/>
    <mergeCell ref="E53:E56"/>
    <mergeCell ref="B38:B43"/>
    <mergeCell ref="C38:C43"/>
    <mergeCell ref="D38:D43"/>
    <mergeCell ref="F63:F66"/>
    <mergeCell ref="E58:E59"/>
    <mergeCell ref="B61:B62"/>
    <mergeCell ref="C61:C62"/>
    <mergeCell ref="D61:D62"/>
    <mergeCell ref="E61:E62"/>
    <mergeCell ref="B63:B66"/>
    <mergeCell ref="A61:A62"/>
    <mergeCell ref="A63:A66"/>
    <mergeCell ref="C63:C66"/>
    <mergeCell ref="D63:D66"/>
    <mergeCell ref="E63:E66"/>
    <mergeCell ref="D11:D12"/>
    <mergeCell ref="A11:A12"/>
    <mergeCell ref="C11:C12"/>
    <mergeCell ref="A15:A26"/>
    <mergeCell ref="B11:B12"/>
    <mergeCell ref="D15:D26"/>
    <mergeCell ref="C15:C26"/>
    <mergeCell ref="B15:B26"/>
    <mergeCell ref="A8:D8"/>
    <mergeCell ref="A7:Q7"/>
    <mergeCell ref="F8:F9"/>
    <mergeCell ref="G8:K8"/>
    <mergeCell ref="E8:E9"/>
    <mergeCell ref="F1:Q6"/>
    <mergeCell ref="O8:P8"/>
    <mergeCell ref="E11:E12"/>
    <mergeCell ref="F15:J15"/>
    <mergeCell ref="F16:F26"/>
    <mergeCell ref="E15:E26"/>
    <mergeCell ref="F28:F33"/>
    <mergeCell ref="D35:D37"/>
    <mergeCell ref="C35:C37"/>
    <mergeCell ref="B35:B37"/>
    <mergeCell ref="A35:A37"/>
    <mergeCell ref="E28:E33"/>
    <mergeCell ref="A28:A33"/>
    <mergeCell ref="B28:B33"/>
    <mergeCell ref="C28:C33"/>
    <mergeCell ref="D28:D33"/>
    <mergeCell ref="E35:E37"/>
    <mergeCell ref="F35:F37"/>
    <mergeCell ref="A38:A43"/>
    <mergeCell ref="F43:F44"/>
    <mergeCell ref="A58:A59"/>
    <mergeCell ref="B58:B59"/>
    <mergeCell ref="C58:C59"/>
    <mergeCell ref="D58:D59"/>
    <mergeCell ref="A50:A51"/>
    <mergeCell ref="B50:B51"/>
    <mergeCell ref="C50:C51"/>
    <mergeCell ref="D50:D51"/>
    <mergeCell ref="A53:A56"/>
    <mergeCell ref="B53:B56"/>
    <mergeCell ref="C53:C56"/>
    <mergeCell ref="D53:D56"/>
    <mergeCell ref="E38:E43"/>
    <mergeCell ref="E50:E51"/>
  </mergeCells>
  <phoneticPr fontId="0" type="noConversion"/>
  <pageMargins left="0.74803149606299213" right="0.74803149606299213" top="0.59055118110236227" bottom="0.39370078740157483" header="0.51181102362204722" footer="0.51181102362204722"/>
  <pageSetup paperSize="9" scale="88" orientation="landscape" r:id="rId1"/>
  <headerFooter alignWithMargins="0">
    <oddHeader>&amp;CСтраница &amp;P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9"/>
  <sheetViews>
    <sheetView tabSelected="1" view="pageBreakPreview" topLeftCell="A28" zoomScaleNormal="100" zoomScaleSheetLayoutView="100" workbookViewId="0">
      <selection activeCell="E49" sqref="E49"/>
    </sheetView>
  </sheetViews>
  <sheetFormatPr defaultRowHeight="12.75" x14ac:dyDescent="0.2"/>
  <cols>
    <col min="1" max="1" width="5.42578125" style="263" customWidth="1"/>
    <col min="2" max="2" width="6.7109375" style="263" customWidth="1"/>
    <col min="3" max="3" width="21.140625" style="261" customWidth="1"/>
    <col min="4" max="4" width="43.28515625" style="12" customWidth="1"/>
    <col min="5" max="5" width="14" style="270" customWidth="1"/>
    <col min="6" max="6" width="13.140625" style="275" customWidth="1"/>
    <col min="7" max="7" width="16.42578125" style="270" customWidth="1"/>
  </cols>
  <sheetData>
    <row r="1" spans="1:7" ht="12.75" customHeight="1" x14ac:dyDescent="0.2">
      <c r="A1" s="262"/>
      <c r="B1" s="262"/>
      <c r="C1" s="260"/>
      <c r="D1" s="502" t="s">
        <v>521</v>
      </c>
      <c r="E1" s="502"/>
      <c r="F1" s="502"/>
      <c r="G1" s="502"/>
    </row>
    <row r="2" spans="1:7" x14ac:dyDescent="0.2">
      <c r="A2" s="262"/>
      <c r="B2" s="262"/>
      <c r="C2" s="260"/>
      <c r="D2" s="502"/>
      <c r="E2" s="502"/>
      <c r="F2" s="502"/>
      <c r="G2" s="502"/>
    </row>
    <row r="3" spans="1:7" ht="15.75" customHeight="1" x14ac:dyDescent="0.2">
      <c r="A3" s="262"/>
      <c r="B3" s="262"/>
      <c r="C3" s="260"/>
      <c r="D3" s="502"/>
      <c r="E3" s="502"/>
      <c r="F3" s="502"/>
      <c r="G3" s="502"/>
    </row>
    <row r="4" spans="1:7" ht="12.75" hidden="1" customHeight="1" x14ac:dyDescent="0.2">
      <c r="A4" s="262"/>
      <c r="B4" s="262"/>
      <c r="C4" s="260"/>
      <c r="D4" s="502"/>
      <c r="E4" s="502"/>
      <c r="F4" s="502"/>
      <c r="G4" s="502"/>
    </row>
    <row r="5" spans="1:7" ht="0.75" hidden="1" customHeight="1" x14ac:dyDescent="0.2">
      <c r="A5" s="262"/>
      <c r="B5" s="262"/>
      <c r="C5" s="260"/>
      <c r="D5" s="502"/>
      <c r="E5" s="502"/>
      <c r="F5" s="502"/>
      <c r="G5" s="502"/>
    </row>
    <row r="6" spans="1:7" ht="12.75" hidden="1" customHeight="1" x14ac:dyDescent="0.2">
      <c r="A6" s="262"/>
      <c r="B6" s="262"/>
      <c r="C6" s="260"/>
      <c r="D6" s="502"/>
      <c r="E6" s="502"/>
      <c r="F6" s="502"/>
      <c r="G6" s="502"/>
    </row>
    <row r="7" spans="1:7" ht="14.25" x14ac:dyDescent="0.2">
      <c r="A7" s="503" t="s">
        <v>223</v>
      </c>
      <c r="B7" s="504"/>
      <c r="C7" s="504"/>
      <c r="D7" s="504"/>
      <c r="E7" s="504"/>
      <c r="F7" s="504"/>
      <c r="G7" s="504"/>
    </row>
    <row r="8" spans="1:7" x14ac:dyDescent="0.2">
      <c r="A8" s="509" t="s">
        <v>421</v>
      </c>
      <c r="B8" s="509"/>
      <c r="C8" s="509"/>
      <c r="D8" s="509"/>
      <c r="E8" s="509"/>
      <c r="F8" s="509"/>
      <c r="G8" s="509"/>
    </row>
    <row r="9" spans="1:7" ht="12.95" customHeight="1" x14ac:dyDescent="0.2">
      <c r="A9" s="505" t="s">
        <v>188</v>
      </c>
      <c r="B9" s="505"/>
      <c r="C9" s="508" t="s">
        <v>224</v>
      </c>
      <c r="D9" s="513" t="s">
        <v>225</v>
      </c>
      <c r="E9" s="388" t="s">
        <v>255</v>
      </c>
      <c r="F9" s="517" t="s">
        <v>256</v>
      </c>
      <c r="G9" s="510" t="s">
        <v>257</v>
      </c>
    </row>
    <row r="10" spans="1:7" ht="59.85" customHeight="1" x14ac:dyDescent="0.2">
      <c r="A10" s="505"/>
      <c r="B10" s="505"/>
      <c r="C10" s="508" t="s">
        <v>204</v>
      </c>
      <c r="D10" s="514"/>
      <c r="E10" s="390"/>
      <c r="F10" s="518"/>
      <c r="G10" s="511"/>
    </row>
    <row r="11" spans="1:7" x14ac:dyDescent="0.2">
      <c r="A11" s="105" t="s">
        <v>199</v>
      </c>
      <c r="B11" s="105" t="s">
        <v>193</v>
      </c>
      <c r="C11" s="508"/>
      <c r="D11" s="515"/>
      <c r="E11" s="224">
        <v>2021</v>
      </c>
      <c r="F11" s="519"/>
      <c r="G11" s="512"/>
    </row>
    <row r="12" spans="1:7" ht="12.95" customHeight="1" x14ac:dyDescent="0.2">
      <c r="A12" s="520">
        <v>9</v>
      </c>
      <c r="B12" s="520"/>
      <c r="C12" s="513" t="s">
        <v>9</v>
      </c>
      <c r="D12" s="279" t="s">
        <v>221</v>
      </c>
      <c r="E12" s="292">
        <f>E13</f>
        <v>123474.4</v>
      </c>
      <c r="F12" s="292">
        <f>F13</f>
        <v>122183.39</v>
      </c>
      <c r="G12" s="293">
        <f>F12/E12*100</f>
        <v>98.954431039956475</v>
      </c>
    </row>
    <row r="13" spans="1:7" ht="12.95" customHeight="1" x14ac:dyDescent="0.2">
      <c r="A13" s="521"/>
      <c r="B13" s="521"/>
      <c r="C13" s="523"/>
      <c r="D13" s="6" t="s">
        <v>231</v>
      </c>
      <c r="E13" s="264">
        <v>123474.4</v>
      </c>
      <c r="F13" s="264">
        <v>122183.39</v>
      </c>
      <c r="G13" s="265">
        <f t="shared" ref="G13:G19" si="0">F13/E13*100</f>
        <v>98.954431039956475</v>
      </c>
    </row>
    <row r="14" spans="1:7" ht="12.95" customHeight="1" x14ac:dyDescent="0.2">
      <c r="A14" s="521"/>
      <c r="B14" s="521"/>
      <c r="C14" s="523"/>
      <c r="D14" s="7" t="s">
        <v>226</v>
      </c>
      <c r="E14" s="288"/>
      <c r="F14" s="289"/>
      <c r="G14" s="290"/>
    </row>
    <row r="15" spans="1:7" ht="12.95" customHeight="1" x14ac:dyDescent="0.2">
      <c r="A15" s="521"/>
      <c r="B15" s="521"/>
      <c r="C15" s="523"/>
      <c r="D15" s="7" t="s">
        <v>232</v>
      </c>
      <c r="E15" s="291"/>
      <c r="F15" s="291"/>
      <c r="G15" s="290" t="e">
        <f t="shared" si="0"/>
        <v>#DIV/0!</v>
      </c>
    </row>
    <row r="16" spans="1:7" ht="12.95" customHeight="1" x14ac:dyDescent="0.2">
      <c r="A16" s="521"/>
      <c r="B16" s="521"/>
      <c r="C16" s="523"/>
      <c r="D16" s="7" t="s">
        <v>423</v>
      </c>
      <c r="E16" s="288"/>
      <c r="F16" s="289"/>
      <c r="G16" s="290"/>
    </row>
    <row r="17" spans="1:7" ht="12.95" customHeight="1" x14ac:dyDescent="0.2">
      <c r="A17" s="521"/>
      <c r="B17" s="521"/>
      <c r="C17" s="523"/>
      <c r="D17" s="7" t="s">
        <v>227</v>
      </c>
      <c r="E17" s="288"/>
      <c r="F17" s="289"/>
      <c r="G17" s="290"/>
    </row>
    <row r="18" spans="1:7" ht="12.95" customHeight="1" x14ac:dyDescent="0.2">
      <c r="A18" s="521"/>
      <c r="B18" s="521"/>
      <c r="C18" s="523"/>
      <c r="D18" s="7" t="s">
        <v>422</v>
      </c>
      <c r="E18" s="288"/>
      <c r="F18" s="289"/>
      <c r="G18" s="290"/>
    </row>
    <row r="19" spans="1:7" ht="12.95" customHeight="1" x14ac:dyDescent="0.2">
      <c r="A19" s="521"/>
      <c r="B19" s="521"/>
      <c r="C19" s="523"/>
      <c r="D19" s="7" t="s">
        <v>228</v>
      </c>
      <c r="E19" s="291"/>
      <c r="F19" s="291"/>
      <c r="G19" s="290" t="e">
        <f t="shared" si="0"/>
        <v>#DIV/0!</v>
      </c>
    </row>
    <row r="20" spans="1:7" ht="22.5" customHeight="1" x14ac:dyDescent="0.2">
      <c r="A20" s="521"/>
      <c r="B20" s="521"/>
      <c r="C20" s="523"/>
      <c r="D20" s="7" t="s">
        <v>187</v>
      </c>
      <c r="E20" s="288"/>
      <c r="F20" s="289"/>
      <c r="G20" s="290"/>
    </row>
    <row r="21" spans="1:7" ht="12.95" customHeight="1" x14ac:dyDescent="0.2">
      <c r="A21" s="521"/>
      <c r="B21" s="521"/>
      <c r="C21" s="523"/>
      <c r="D21" s="7" t="s">
        <v>229</v>
      </c>
      <c r="E21" s="288"/>
      <c r="F21" s="289"/>
      <c r="G21" s="290"/>
    </row>
    <row r="22" spans="1:7" ht="25.5" customHeight="1" x14ac:dyDescent="0.2">
      <c r="A22" s="521"/>
      <c r="B22" s="521"/>
      <c r="C22" s="523"/>
      <c r="D22" s="8" t="s">
        <v>230</v>
      </c>
      <c r="E22" s="288"/>
      <c r="F22" s="289"/>
      <c r="G22" s="290"/>
    </row>
    <row r="23" spans="1:7" ht="12.75" customHeight="1" x14ac:dyDescent="0.2">
      <c r="A23" s="521"/>
      <c r="B23" s="521"/>
      <c r="C23" s="523"/>
      <c r="D23" s="8" t="s">
        <v>1</v>
      </c>
      <c r="E23" s="288"/>
      <c r="F23" s="289"/>
      <c r="G23" s="290"/>
    </row>
    <row r="24" spans="1:7" ht="12.95" customHeight="1" x14ac:dyDescent="0.2">
      <c r="A24" s="522"/>
      <c r="B24" s="522"/>
      <c r="C24" s="524"/>
      <c r="D24" s="8" t="s">
        <v>6</v>
      </c>
      <c r="E24" s="288"/>
      <c r="F24" s="289"/>
      <c r="G24" s="290"/>
    </row>
    <row r="25" spans="1:7" ht="12.95" customHeight="1" x14ac:dyDescent="0.2">
      <c r="A25" s="506" t="s">
        <v>8</v>
      </c>
      <c r="B25" s="506" t="s">
        <v>4</v>
      </c>
      <c r="C25" s="516" t="s">
        <v>10</v>
      </c>
      <c r="D25" s="279" t="s">
        <v>221</v>
      </c>
      <c r="E25" s="280">
        <f>E26+E33+E34+E35</f>
        <v>118600.9</v>
      </c>
      <c r="F25" s="281">
        <f>F26+F33+F34+F35</f>
        <v>118121.1</v>
      </c>
      <c r="G25" s="280">
        <f>G26+G33+G34+G35</f>
        <v>99.595449950211176</v>
      </c>
    </row>
    <row r="26" spans="1:7" ht="12.95" customHeight="1" x14ac:dyDescent="0.2">
      <c r="A26" s="506"/>
      <c r="B26" s="506"/>
      <c r="C26" s="516"/>
      <c r="D26" s="6" t="s">
        <v>231</v>
      </c>
      <c r="E26" s="266">
        <v>118600.9</v>
      </c>
      <c r="F26" s="271">
        <v>118121.1</v>
      </c>
      <c r="G26" s="266">
        <f>F26/E26*100</f>
        <v>99.595449950211176</v>
      </c>
    </row>
    <row r="27" spans="1:7" ht="12.95" customHeight="1" x14ac:dyDescent="0.2">
      <c r="A27" s="506"/>
      <c r="B27" s="506"/>
      <c r="C27" s="516"/>
      <c r="D27" s="7" t="s">
        <v>226</v>
      </c>
      <c r="E27" s="266"/>
      <c r="F27" s="272"/>
      <c r="G27" s="267"/>
    </row>
    <row r="28" spans="1:7" ht="12.95" customHeight="1" x14ac:dyDescent="0.2">
      <c r="A28" s="506"/>
      <c r="B28" s="506"/>
      <c r="C28" s="516"/>
      <c r="D28" s="7" t="s">
        <v>232</v>
      </c>
      <c r="E28" s="266">
        <v>118600.9</v>
      </c>
      <c r="F28" s="272">
        <v>118121.1</v>
      </c>
      <c r="G28" s="267">
        <f>F28/E28*100</f>
        <v>99.595449950211176</v>
      </c>
    </row>
    <row r="29" spans="1:7" ht="12.95" customHeight="1" x14ac:dyDescent="0.2">
      <c r="A29" s="506"/>
      <c r="B29" s="506"/>
      <c r="C29" s="516"/>
      <c r="D29" s="7" t="s">
        <v>227</v>
      </c>
      <c r="E29" s="266">
        <f>SUM(F29:G29)</f>
        <v>0</v>
      </c>
      <c r="F29" s="272">
        <v>0</v>
      </c>
      <c r="G29" s="267"/>
    </row>
    <row r="30" spans="1:7" ht="12.95" customHeight="1" x14ac:dyDescent="0.2">
      <c r="A30" s="506"/>
      <c r="B30" s="506"/>
      <c r="C30" s="516"/>
      <c r="D30" s="7" t="s">
        <v>228</v>
      </c>
      <c r="E30" s="266">
        <f>SUM(F30:G30)</f>
        <v>0</v>
      </c>
      <c r="F30" s="272">
        <v>0</v>
      </c>
      <c r="G30" s="267"/>
    </row>
    <row r="31" spans="1:7" ht="21.75" customHeight="1" x14ac:dyDescent="0.2">
      <c r="A31" s="506"/>
      <c r="B31" s="506"/>
      <c r="C31" s="516"/>
      <c r="D31" s="7" t="s">
        <v>187</v>
      </c>
      <c r="E31" s="266">
        <f>SUM(F31:G31)</f>
        <v>0</v>
      </c>
      <c r="F31" s="272">
        <v>0</v>
      </c>
      <c r="G31" s="267"/>
    </row>
    <row r="32" spans="1:7" ht="12.95" customHeight="1" x14ac:dyDescent="0.2">
      <c r="A32" s="506"/>
      <c r="B32" s="506"/>
      <c r="C32" s="516"/>
      <c r="D32" s="7" t="s">
        <v>229</v>
      </c>
      <c r="E32" s="268">
        <v>0</v>
      </c>
      <c r="F32" s="269">
        <v>0</v>
      </c>
      <c r="G32" s="267"/>
    </row>
    <row r="33" spans="1:7" ht="23.25" customHeight="1" x14ac:dyDescent="0.2">
      <c r="A33" s="506"/>
      <c r="B33" s="506"/>
      <c r="C33" s="516"/>
      <c r="D33" s="8" t="s">
        <v>230</v>
      </c>
      <c r="E33" s="268">
        <v>0</v>
      </c>
      <c r="F33" s="269">
        <v>0</v>
      </c>
      <c r="G33" s="267"/>
    </row>
    <row r="34" spans="1:7" ht="12.95" customHeight="1" x14ac:dyDescent="0.2">
      <c r="A34" s="506"/>
      <c r="B34" s="506"/>
      <c r="C34" s="516"/>
      <c r="D34" s="8" t="s">
        <v>1</v>
      </c>
      <c r="E34" s="268">
        <v>0</v>
      </c>
      <c r="F34" s="269">
        <v>0</v>
      </c>
      <c r="G34" s="267"/>
    </row>
    <row r="35" spans="1:7" ht="12.95" customHeight="1" x14ac:dyDescent="0.2">
      <c r="A35" s="507"/>
      <c r="B35" s="507"/>
      <c r="C35" s="516"/>
      <c r="D35" s="8" t="s">
        <v>6</v>
      </c>
      <c r="E35" s="269">
        <v>0</v>
      </c>
      <c r="F35" s="269">
        <v>0</v>
      </c>
      <c r="G35" s="267"/>
    </row>
    <row r="36" spans="1:7" ht="12.95" customHeight="1" x14ac:dyDescent="0.2">
      <c r="A36" s="525">
        <v>9</v>
      </c>
      <c r="B36" s="525">
        <v>2</v>
      </c>
      <c r="C36" s="526" t="s">
        <v>296</v>
      </c>
      <c r="D36" s="276" t="s">
        <v>221</v>
      </c>
      <c r="E36" s="277">
        <v>1990.2</v>
      </c>
      <c r="F36" s="277">
        <f>F37</f>
        <v>1178.97</v>
      </c>
      <c r="G36" s="278">
        <f t="shared" ref="G36:G37" si="1">F36/E36*100</f>
        <v>59.238769972867047</v>
      </c>
    </row>
    <row r="37" spans="1:7" ht="12.95" customHeight="1" x14ac:dyDescent="0.2">
      <c r="A37" s="525"/>
      <c r="B37" s="525"/>
      <c r="C37" s="526"/>
      <c r="D37" s="6" t="s">
        <v>231</v>
      </c>
      <c r="E37" s="106">
        <v>1990.2</v>
      </c>
      <c r="F37" s="273">
        <v>1178.97</v>
      </c>
      <c r="G37" s="267">
        <f t="shared" si="1"/>
        <v>59.238769972867047</v>
      </c>
    </row>
    <row r="38" spans="1:7" ht="12.95" customHeight="1" x14ac:dyDescent="0.2">
      <c r="A38" s="525"/>
      <c r="B38" s="525"/>
      <c r="C38" s="526"/>
      <c r="D38" s="7" t="s">
        <v>226</v>
      </c>
      <c r="E38" s="106"/>
      <c r="F38" s="273"/>
      <c r="G38" s="267"/>
    </row>
    <row r="39" spans="1:7" ht="12.95" customHeight="1" x14ac:dyDescent="0.2">
      <c r="A39" s="525"/>
      <c r="B39" s="525"/>
      <c r="C39" s="526"/>
      <c r="D39" s="7" t="s">
        <v>232</v>
      </c>
      <c r="E39" s="106">
        <f>'5'!O49</f>
        <v>0</v>
      </c>
      <c r="F39" s="273">
        <f>'5'!P49</f>
        <v>0</v>
      </c>
      <c r="G39" s="267" t="e">
        <f t="shared" ref="G39:G65" si="2">F39/E39*100</f>
        <v>#DIV/0!</v>
      </c>
    </row>
    <row r="40" spans="1:7" ht="12.95" customHeight="1" x14ac:dyDescent="0.2">
      <c r="A40" s="525"/>
      <c r="B40" s="525"/>
      <c r="C40" s="526"/>
      <c r="D40" s="7" t="s">
        <v>227</v>
      </c>
      <c r="E40" s="106"/>
      <c r="F40" s="273"/>
      <c r="G40" s="267"/>
    </row>
    <row r="41" spans="1:7" ht="12.95" customHeight="1" x14ac:dyDescent="0.2">
      <c r="A41" s="525"/>
      <c r="B41" s="525"/>
      <c r="C41" s="526"/>
      <c r="D41" s="7" t="s">
        <v>228</v>
      </c>
      <c r="E41" s="106"/>
      <c r="F41" s="273"/>
      <c r="G41" s="267"/>
    </row>
    <row r="42" spans="1:7" ht="21.75" customHeight="1" x14ac:dyDescent="0.2">
      <c r="A42" s="525"/>
      <c r="B42" s="525"/>
      <c r="C42" s="526"/>
      <c r="D42" s="7" t="s">
        <v>187</v>
      </c>
      <c r="E42" s="106"/>
      <c r="F42" s="273"/>
      <c r="G42" s="267"/>
    </row>
    <row r="43" spans="1:7" ht="12.95" customHeight="1" x14ac:dyDescent="0.2">
      <c r="A43" s="525"/>
      <c r="B43" s="525"/>
      <c r="C43" s="526"/>
      <c r="D43" s="7" t="s">
        <v>229</v>
      </c>
      <c r="E43" s="106"/>
      <c r="F43" s="273"/>
      <c r="G43" s="267"/>
    </row>
    <row r="44" spans="1:7" ht="26.25" customHeight="1" x14ac:dyDescent="0.2">
      <c r="A44" s="525"/>
      <c r="B44" s="525"/>
      <c r="C44" s="526"/>
      <c r="D44" s="8" t="s">
        <v>230</v>
      </c>
      <c r="E44" s="106"/>
      <c r="F44" s="273"/>
      <c r="G44" s="267"/>
    </row>
    <row r="45" spans="1:7" ht="12.95" customHeight="1" x14ac:dyDescent="0.2">
      <c r="A45" s="525"/>
      <c r="B45" s="525"/>
      <c r="C45" s="526"/>
      <c r="D45" s="8" t="s">
        <v>1</v>
      </c>
      <c r="E45" s="106"/>
      <c r="F45" s="273"/>
      <c r="G45" s="267"/>
    </row>
    <row r="46" spans="1:7" ht="12.95" customHeight="1" x14ac:dyDescent="0.2">
      <c r="A46" s="525"/>
      <c r="B46" s="525"/>
      <c r="C46" s="526"/>
      <c r="D46" s="8" t="s">
        <v>6</v>
      </c>
      <c r="E46" s="106"/>
      <c r="F46" s="273"/>
      <c r="G46" s="267"/>
    </row>
    <row r="47" spans="1:7" ht="12.95" customHeight="1" x14ac:dyDescent="0.2">
      <c r="A47" s="525"/>
      <c r="B47" s="525"/>
      <c r="C47" s="526"/>
      <c r="D47" s="103" t="s">
        <v>295</v>
      </c>
      <c r="E47" s="106"/>
      <c r="F47" s="273"/>
      <c r="G47" s="267"/>
    </row>
    <row r="48" spans="1:7" ht="12.95" customHeight="1" x14ac:dyDescent="0.2">
      <c r="A48" s="525">
        <v>9</v>
      </c>
      <c r="B48" s="525">
        <v>3</v>
      </c>
      <c r="C48" s="526" t="s">
        <v>425</v>
      </c>
      <c r="D48" s="276" t="s">
        <v>221</v>
      </c>
      <c r="E48" s="277">
        <v>629.29999999999995</v>
      </c>
      <c r="F48" s="277">
        <f>F49</f>
        <v>629.29</v>
      </c>
      <c r="G48" s="278">
        <f t="shared" si="2"/>
        <v>99.998410932782463</v>
      </c>
    </row>
    <row r="49" spans="1:7" ht="12.95" customHeight="1" x14ac:dyDescent="0.2">
      <c r="A49" s="525"/>
      <c r="B49" s="525"/>
      <c r="C49" s="526"/>
      <c r="D49" s="6" t="s">
        <v>231</v>
      </c>
      <c r="E49" s="106">
        <v>629.29999999999995</v>
      </c>
      <c r="F49" s="106">
        <f>F53</f>
        <v>629.29</v>
      </c>
      <c r="G49" s="267">
        <f t="shared" si="2"/>
        <v>99.998410932782463</v>
      </c>
    </row>
    <row r="50" spans="1:7" ht="12.95" customHeight="1" x14ac:dyDescent="0.2">
      <c r="A50" s="525"/>
      <c r="B50" s="525"/>
      <c r="C50" s="526"/>
      <c r="D50" s="7" t="s">
        <v>226</v>
      </c>
      <c r="E50" s="106"/>
      <c r="F50" s="273"/>
      <c r="G50" s="267"/>
    </row>
    <row r="51" spans="1:7" ht="12.95" customHeight="1" x14ac:dyDescent="0.2">
      <c r="A51" s="525"/>
      <c r="B51" s="525"/>
      <c r="C51" s="526"/>
      <c r="D51" s="7" t="s">
        <v>232</v>
      </c>
      <c r="E51" s="106"/>
      <c r="F51" s="273"/>
      <c r="G51" s="267"/>
    </row>
    <row r="52" spans="1:7" ht="12.95" customHeight="1" x14ac:dyDescent="0.2">
      <c r="A52" s="525"/>
      <c r="B52" s="525"/>
      <c r="C52" s="526"/>
      <c r="D52" s="7" t="s">
        <v>227</v>
      </c>
      <c r="E52" s="106"/>
      <c r="F52" s="273"/>
      <c r="G52" s="267"/>
    </row>
    <row r="53" spans="1:7" ht="12.95" customHeight="1" x14ac:dyDescent="0.2">
      <c r="A53" s="525"/>
      <c r="B53" s="525"/>
      <c r="C53" s="526"/>
      <c r="D53" s="7" t="s">
        <v>228</v>
      </c>
      <c r="E53" s="106">
        <f>'5'!O58</f>
        <v>629.29999999999995</v>
      </c>
      <c r="F53" s="106">
        <f>'5'!P58</f>
        <v>629.29</v>
      </c>
      <c r="G53" s="267">
        <f t="shared" si="2"/>
        <v>99.998410932782463</v>
      </c>
    </row>
    <row r="54" spans="1:7" ht="23.25" customHeight="1" x14ac:dyDescent="0.2">
      <c r="A54" s="525"/>
      <c r="B54" s="525"/>
      <c r="C54" s="526"/>
      <c r="D54" s="7" t="s">
        <v>187</v>
      </c>
      <c r="E54" s="106"/>
      <c r="F54" s="273"/>
      <c r="G54" s="267"/>
    </row>
    <row r="55" spans="1:7" ht="12.95" customHeight="1" x14ac:dyDescent="0.2">
      <c r="A55" s="525"/>
      <c r="B55" s="525"/>
      <c r="C55" s="526"/>
      <c r="D55" s="7" t="s">
        <v>229</v>
      </c>
      <c r="E55" s="106"/>
      <c r="F55" s="273"/>
      <c r="G55" s="267"/>
    </row>
    <row r="56" spans="1:7" ht="24" customHeight="1" x14ac:dyDescent="0.2">
      <c r="A56" s="525"/>
      <c r="B56" s="525"/>
      <c r="C56" s="526"/>
      <c r="D56" s="8" t="s">
        <v>230</v>
      </c>
      <c r="E56" s="106"/>
      <c r="F56" s="273"/>
      <c r="G56" s="267"/>
    </row>
    <row r="57" spans="1:7" ht="12.95" customHeight="1" x14ac:dyDescent="0.2">
      <c r="A57" s="525"/>
      <c r="B57" s="525"/>
      <c r="C57" s="526"/>
      <c r="D57" s="8" t="s">
        <v>1</v>
      </c>
      <c r="E57" s="106"/>
      <c r="F57" s="273"/>
      <c r="G57" s="267"/>
    </row>
    <row r="58" spans="1:7" ht="12.95" customHeight="1" x14ac:dyDescent="0.2">
      <c r="A58" s="525"/>
      <c r="B58" s="525"/>
      <c r="C58" s="526"/>
      <c r="D58" s="8" t="s">
        <v>6</v>
      </c>
      <c r="E58" s="106"/>
      <c r="F58" s="273"/>
      <c r="G58" s="267"/>
    </row>
    <row r="59" spans="1:7" ht="12.95" customHeight="1" x14ac:dyDescent="0.2">
      <c r="A59" s="525"/>
      <c r="B59" s="525"/>
      <c r="C59" s="526"/>
      <c r="D59" s="103" t="s">
        <v>295</v>
      </c>
      <c r="E59" s="106"/>
      <c r="F59" s="273"/>
      <c r="G59" s="267"/>
    </row>
    <row r="60" spans="1:7" ht="12.95" customHeight="1" x14ac:dyDescent="0.2">
      <c r="A60" s="506" t="s">
        <v>8</v>
      </c>
      <c r="B60" s="506" t="s">
        <v>2</v>
      </c>
      <c r="C60" s="516" t="s">
        <v>480</v>
      </c>
      <c r="D60" s="282" t="s">
        <v>221</v>
      </c>
      <c r="E60" s="283">
        <f>E61</f>
        <v>2254</v>
      </c>
      <c r="F60" s="283">
        <f>F61</f>
        <v>2254</v>
      </c>
      <c r="G60" s="278">
        <f t="shared" si="2"/>
        <v>100</v>
      </c>
    </row>
    <row r="61" spans="1:7" ht="12.95" customHeight="1" x14ac:dyDescent="0.2">
      <c r="A61" s="506"/>
      <c r="B61" s="506"/>
      <c r="C61" s="516"/>
      <c r="D61" s="6" t="s">
        <v>231</v>
      </c>
      <c r="E61" s="284">
        <v>2254</v>
      </c>
      <c r="F61" s="284">
        <f>F65</f>
        <v>2254</v>
      </c>
      <c r="G61" s="267">
        <f t="shared" si="2"/>
        <v>100</v>
      </c>
    </row>
    <row r="62" spans="1:7" ht="12.95" customHeight="1" x14ac:dyDescent="0.2">
      <c r="A62" s="506"/>
      <c r="B62" s="506"/>
      <c r="C62" s="516"/>
      <c r="D62" s="7" t="s">
        <v>226</v>
      </c>
      <c r="E62" s="286"/>
      <c r="F62" s="287"/>
      <c r="G62" s="267"/>
    </row>
    <row r="63" spans="1:7" ht="12.95" customHeight="1" x14ac:dyDescent="0.2">
      <c r="A63" s="506"/>
      <c r="B63" s="506"/>
      <c r="C63" s="516"/>
      <c r="D63" s="7" t="s">
        <v>232</v>
      </c>
      <c r="E63" s="284"/>
      <c r="F63" s="285"/>
      <c r="G63" s="267"/>
    </row>
    <row r="64" spans="1:7" ht="12.95" customHeight="1" x14ac:dyDescent="0.2">
      <c r="A64" s="506"/>
      <c r="B64" s="506"/>
      <c r="C64" s="516"/>
      <c r="D64" s="7" t="s">
        <v>227</v>
      </c>
      <c r="E64" s="65">
        <v>0</v>
      </c>
      <c r="F64" s="274">
        <v>0</v>
      </c>
      <c r="G64" s="267"/>
    </row>
    <row r="65" spans="1:7" ht="12.95" customHeight="1" x14ac:dyDescent="0.2">
      <c r="A65" s="506"/>
      <c r="B65" s="506"/>
      <c r="C65" s="516"/>
      <c r="D65" s="7" t="s">
        <v>228</v>
      </c>
      <c r="E65" s="65">
        <f>'5'!O61</f>
        <v>2254</v>
      </c>
      <c r="F65" s="65">
        <f>'5'!P61</f>
        <v>2254</v>
      </c>
      <c r="G65" s="267">
        <f t="shared" si="2"/>
        <v>100</v>
      </c>
    </row>
    <row r="66" spans="1:7" ht="12.95" customHeight="1" x14ac:dyDescent="0.2">
      <c r="A66" s="506"/>
      <c r="B66" s="506"/>
      <c r="C66" s="516"/>
      <c r="D66" s="7" t="s">
        <v>229</v>
      </c>
      <c r="E66" s="65">
        <v>0</v>
      </c>
      <c r="F66" s="274">
        <v>0</v>
      </c>
      <c r="G66" s="267"/>
    </row>
    <row r="67" spans="1:7" ht="24" customHeight="1" x14ac:dyDescent="0.2">
      <c r="A67" s="506"/>
      <c r="B67" s="506"/>
      <c r="C67" s="516"/>
      <c r="D67" s="8" t="s">
        <v>230</v>
      </c>
      <c r="E67" s="65">
        <v>0</v>
      </c>
      <c r="F67" s="274">
        <v>0</v>
      </c>
      <c r="G67" s="267"/>
    </row>
    <row r="68" spans="1:7" ht="12.95" customHeight="1" x14ac:dyDescent="0.2">
      <c r="A68" s="506"/>
      <c r="B68" s="506"/>
      <c r="C68" s="516"/>
      <c r="D68" s="8" t="s">
        <v>1</v>
      </c>
      <c r="E68" s="65">
        <v>0</v>
      </c>
      <c r="F68" s="274">
        <v>0</v>
      </c>
      <c r="G68" s="267"/>
    </row>
    <row r="69" spans="1:7" ht="12.95" customHeight="1" x14ac:dyDescent="0.2">
      <c r="A69" s="507"/>
      <c r="B69" s="507"/>
      <c r="C69" s="516"/>
      <c r="D69" s="8" t="s">
        <v>6</v>
      </c>
      <c r="E69" s="65">
        <v>0</v>
      </c>
      <c r="F69" s="274">
        <v>0</v>
      </c>
      <c r="G69" s="267"/>
    </row>
  </sheetData>
  <mergeCells count="24">
    <mergeCell ref="B48:B59"/>
    <mergeCell ref="C48:C59"/>
    <mergeCell ref="A36:A47"/>
    <mergeCell ref="A60:A69"/>
    <mergeCell ref="B60:B69"/>
    <mergeCell ref="C60:C69"/>
    <mergeCell ref="B36:B47"/>
    <mergeCell ref="C36:C47"/>
    <mergeCell ref="A48:A59"/>
    <mergeCell ref="D1:G6"/>
    <mergeCell ref="A7:G7"/>
    <mergeCell ref="A9:B10"/>
    <mergeCell ref="B25:B35"/>
    <mergeCell ref="A25:A35"/>
    <mergeCell ref="C9:C11"/>
    <mergeCell ref="A8:G8"/>
    <mergeCell ref="G9:G11"/>
    <mergeCell ref="D9:D11"/>
    <mergeCell ref="C25:C35"/>
    <mergeCell ref="E9:E10"/>
    <mergeCell ref="F9:F11"/>
    <mergeCell ref="A12:A24"/>
    <mergeCell ref="B12:B24"/>
    <mergeCell ref="C12:C24"/>
  </mergeCells>
  <phoneticPr fontId="0" type="noConversion"/>
  <pageMargins left="0.74803149606299213" right="0.74803149606299213" top="0.78740157480314965" bottom="0.39370078740157483" header="0.51181102362204722" footer="0.51181102362204722"/>
  <pageSetup paperSize="9" scale="93" orientation="landscape" r:id="rId1"/>
  <headerFooter alignWithMargins="0">
    <oddHeader>&amp;CСтраница &amp;P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workbookViewId="0">
      <selection activeCell="E9" sqref="E9"/>
    </sheetView>
  </sheetViews>
  <sheetFormatPr defaultRowHeight="12.75" x14ac:dyDescent="0.2"/>
  <cols>
    <col min="1" max="1" width="5.42578125" customWidth="1"/>
    <col min="2" max="2" width="37" customWidth="1"/>
    <col min="3" max="3" width="17.85546875" customWidth="1"/>
    <col min="4" max="4" width="18.7109375" customWidth="1"/>
    <col min="5" max="5" width="27.7109375" customWidth="1"/>
  </cols>
  <sheetData>
    <row r="1" spans="1:5" ht="18.75" customHeight="1" x14ac:dyDescent="0.2">
      <c r="A1" s="33"/>
      <c r="B1" s="527" t="s">
        <v>273</v>
      </c>
      <c r="C1" s="527"/>
      <c r="D1" s="527"/>
      <c r="E1" s="527"/>
    </row>
    <row r="2" spans="1:5" ht="18" customHeight="1" x14ac:dyDescent="0.2">
      <c r="A2" s="33"/>
      <c r="B2" s="34"/>
      <c r="C2" s="33"/>
      <c r="D2" s="33"/>
      <c r="E2" s="33"/>
    </row>
    <row r="3" spans="1:5" ht="13.5" thickBot="1" x14ac:dyDescent="0.25">
      <c r="A3" s="33"/>
      <c r="B3" s="528" t="s">
        <v>274</v>
      </c>
      <c r="C3" s="528"/>
      <c r="D3" s="528"/>
      <c r="E3" s="528"/>
    </row>
    <row r="4" spans="1:5" ht="26.25" thickBot="1" x14ac:dyDescent="0.25">
      <c r="A4" s="37" t="s">
        <v>265</v>
      </c>
      <c r="B4" s="38" t="s">
        <v>266</v>
      </c>
      <c r="C4" s="38" t="s">
        <v>267</v>
      </c>
      <c r="D4" s="38" t="s">
        <v>268</v>
      </c>
      <c r="E4" s="38" t="s">
        <v>269</v>
      </c>
    </row>
    <row r="5" spans="1:5" ht="39" thickBot="1" x14ac:dyDescent="0.25">
      <c r="A5" s="39">
        <v>1</v>
      </c>
      <c r="B5" s="40" t="s">
        <v>270</v>
      </c>
      <c r="C5" s="41" t="s">
        <v>518</v>
      </c>
      <c r="D5" s="42">
        <v>1356</v>
      </c>
      <c r="E5" s="42" t="s">
        <v>271</v>
      </c>
    </row>
    <row r="6" spans="1:5" ht="38.25" x14ac:dyDescent="0.2">
      <c r="A6" s="341">
        <v>2</v>
      </c>
      <c r="B6" s="342" t="s">
        <v>270</v>
      </c>
      <c r="C6" s="343">
        <v>44257</v>
      </c>
      <c r="D6" s="344">
        <v>206</v>
      </c>
      <c r="E6" s="345" t="s">
        <v>272</v>
      </c>
    </row>
    <row r="7" spans="1:5" ht="51" x14ac:dyDescent="0.2">
      <c r="A7" s="347"/>
      <c r="B7" s="346" t="s">
        <v>595</v>
      </c>
      <c r="C7" s="348">
        <v>44631</v>
      </c>
      <c r="D7" s="347">
        <v>230</v>
      </c>
      <c r="E7" s="345" t="s">
        <v>272</v>
      </c>
    </row>
    <row r="8" spans="1:5" ht="41.25" customHeight="1" x14ac:dyDescent="0.2">
      <c r="A8" s="347"/>
      <c r="B8" s="346" t="s">
        <v>595</v>
      </c>
      <c r="C8" s="348">
        <v>44666</v>
      </c>
      <c r="D8" s="347">
        <v>404</v>
      </c>
      <c r="E8" s="345" t="s">
        <v>272</v>
      </c>
    </row>
    <row r="9" spans="1:5" ht="51" x14ac:dyDescent="0.2">
      <c r="A9" s="9">
        <v>3</v>
      </c>
      <c r="B9" s="346" t="s">
        <v>594</v>
      </c>
      <c r="C9" s="349">
        <v>44994</v>
      </c>
      <c r="D9" s="9">
        <v>273</v>
      </c>
      <c r="E9" s="345" t="s">
        <v>272</v>
      </c>
    </row>
  </sheetData>
  <mergeCells count="2">
    <mergeCell ref="B1:E1"/>
    <mergeCell ref="B3:E3"/>
  </mergeCells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8"/>
  <sheetViews>
    <sheetView topLeftCell="A2" workbookViewId="0">
      <selection activeCell="J11" sqref="J11"/>
    </sheetView>
  </sheetViews>
  <sheetFormatPr defaultRowHeight="12.75" x14ac:dyDescent="0.2"/>
  <cols>
    <col min="1" max="1" width="4.5703125" customWidth="1"/>
    <col min="2" max="2" width="7" customWidth="1"/>
    <col min="3" max="3" width="4.140625" customWidth="1"/>
    <col min="4" max="4" width="41.85546875" customWidth="1"/>
    <col min="5" max="5" width="24.5703125" customWidth="1"/>
    <col min="6" max="6" width="11.140625" customWidth="1"/>
    <col min="7" max="7" width="13" customWidth="1"/>
    <col min="8" max="8" width="14" customWidth="1"/>
    <col min="9" max="9" width="10.7109375" customWidth="1"/>
    <col min="10" max="10" width="11.7109375" customWidth="1"/>
    <col min="11" max="11" width="15.28515625" customWidth="1"/>
  </cols>
  <sheetData>
    <row r="1" spans="1:11" ht="15.6" hidden="1" customHeight="1" x14ac:dyDescent="0.25">
      <c r="A1" s="1"/>
      <c r="F1" s="31"/>
    </row>
    <row r="2" spans="1:11" ht="35.450000000000003" customHeight="1" x14ac:dyDescent="0.25">
      <c r="A2" s="364" t="s">
        <v>519</v>
      </c>
      <c r="B2" s="364"/>
      <c r="C2" s="364"/>
      <c r="D2" s="364"/>
      <c r="E2" s="364"/>
      <c r="F2" s="364"/>
      <c r="G2" s="364"/>
      <c r="H2" s="364"/>
      <c r="I2" s="364"/>
      <c r="J2" s="364"/>
      <c r="K2" s="364"/>
    </row>
    <row r="3" spans="1:11" ht="16.5" thickBot="1" x14ac:dyDescent="0.3">
      <c r="A3" s="374"/>
      <c r="B3" s="375"/>
      <c r="C3" s="375"/>
      <c r="D3" s="375"/>
      <c r="E3" s="375"/>
    </row>
    <row r="4" spans="1:11" ht="70.7" customHeight="1" thickBot="1" x14ac:dyDescent="0.25">
      <c r="A4" s="531" t="s">
        <v>188</v>
      </c>
      <c r="B4" s="531"/>
      <c r="C4" s="531" t="s">
        <v>189</v>
      </c>
      <c r="D4" s="531" t="s">
        <v>190</v>
      </c>
      <c r="E4" s="534" t="s">
        <v>258</v>
      </c>
      <c r="F4" s="532" t="s">
        <v>259</v>
      </c>
      <c r="G4" s="36" t="s">
        <v>260</v>
      </c>
      <c r="H4" s="36" t="s">
        <v>261</v>
      </c>
      <c r="I4" s="36" t="s">
        <v>262</v>
      </c>
      <c r="J4" s="107" t="s">
        <v>263</v>
      </c>
      <c r="K4" s="107" t="s">
        <v>264</v>
      </c>
    </row>
    <row r="5" spans="1:11" ht="11.85" customHeight="1" x14ac:dyDescent="0.2">
      <c r="A5" s="531"/>
      <c r="B5" s="531"/>
      <c r="C5" s="531"/>
      <c r="D5" s="531"/>
      <c r="E5" s="535"/>
      <c r="F5" s="533"/>
      <c r="G5" s="108"/>
      <c r="H5" s="108"/>
      <c r="I5" s="109"/>
      <c r="J5" s="110"/>
      <c r="K5" s="110"/>
    </row>
    <row r="6" spans="1:11" x14ac:dyDescent="0.2">
      <c r="A6" s="13" t="s">
        <v>192</v>
      </c>
      <c r="B6" s="18" t="s">
        <v>193</v>
      </c>
      <c r="C6" s="531"/>
      <c r="D6" s="531"/>
      <c r="E6" s="536"/>
      <c r="F6" s="9"/>
      <c r="G6" s="32"/>
      <c r="H6" s="32"/>
      <c r="I6" s="32"/>
      <c r="J6" s="35"/>
      <c r="K6" s="35"/>
    </row>
    <row r="7" spans="1:11" x14ac:dyDescent="0.2">
      <c r="A7" s="19" t="s">
        <v>8</v>
      </c>
      <c r="B7" s="19"/>
      <c r="C7" s="529" t="s">
        <v>9</v>
      </c>
      <c r="D7" s="530"/>
      <c r="E7" s="530"/>
      <c r="F7" s="9"/>
      <c r="G7" s="104">
        <f>H7*K7</f>
        <v>0.86363636363636365</v>
      </c>
      <c r="H7" s="104">
        <f>SUM(H8+H9+H10+H11)/4</f>
        <v>0.9</v>
      </c>
      <c r="I7" s="104">
        <f>SUM(I8+I9+I10+I11)/4</f>
        <v>0.95</v>
      </c>
      <c r="J7" s="104">
        <v>0.99</v>
      </c>
      <c r="K7" s="104">
        <f>I7/J7</f>
        <v>0.95959595959595956</v>
      </c>
    </row>
    <row r="8" spans="1:11" ht="21" customHeight="1" x14ac:dyDescent="0.2">
      <c r="A8" s="100" t="s">
        <v>8</v>
      </c>
      <c r="B8" s="101" t="s">
        <v>4</v>
      </c>
      <c r="C8" s="124"/>
      <c r="D8" s="130" t="s">
        <v>10</v>
      </c>
      <c r="E8" s="127"/>
      <c r="F8" s="102" t="s">
        <v>108</v>
      </c>
      <c r="G8" s="135">
        <f>H8*K8</f>
        <v>0.77600000000000002</v>
      </c>
      <c r="H8" s="131">
        <v>0.8</v>
      </c>
      <c r="I8" s="132">
        <v>0.9</v>
      </c>
      <c r="J8" s="133">
        <v>0.97</v>
      </c>
      <c r="K8" s="133">
        <v>0.97</v>
      </c>
    </row>
    <row r="9" spans="1:11" ht="24.75" customHeight="1" x14ac:dyDescent="0.2">
      <c r="A9" s="100" t="s">
        <v>8</v>
      </c>
      <c r="B9" s="101" t="s">
        <v>3</v>
      </c>
      <c r="C9" s="124"/>
      <c r="D9" s="123" t="s">
        <v>296</v>
      </c>
      <c r="E9" s="125" t="s">
        <v>426</v>
      </c>
      <c r="F9" s="102" t="s">
        <v>429</v>
      </c>
      <c r="G9" s="135">
        <f>H9*K9</f>
        <v>0.77600000000000002</v>
      </c>
      <c r="H9" s="131">
        <v>0.8</v>
      </c>
      <c r="I9" s="132">
        <v>0.9</v>
      </c>
      <c r="J9" s="133">
        <v>0.97</v>
      </c>
      <c r="K9" s="133">
        <v>0.97</v>
      </c>
    </row>
    <row r="10" spans="1:11" ht="35.25" customHeight="1" x14ac:dyDescent="0.2">
      <c r="A10" s="100" t="s">
        <v>8</v>
      </c>
      <c r="B10" s="101" t="s">
        <v>5</v>
      </c>
      <c r="C10" s="124"/>
      <c r="D10" s="128" t="s">
        <v>425</v>
      </c>
      <c r="E10" s="125" t="s">
        <v>426</v>
      </c>
      <c r="F10" s="102" t="s">
        <v>428</v>
      </c>
      <c r="G10" s="135">
        <f>H10*K10</f>
        <v>1</v>
      </c>
      <c r="H10" s="131">
        <v>1</v>
      </c>
      <c r="I10" s="132">
        <v>1</v>
      </c>
      <c r="J10" s="133">
        <v>1</v>
      </c>
      <c r="K10" s="133">
        <f>I10/J10</f>
        <v>1</v>
      </c>
    </row>
    <row r="11" spans="1:11" ht="51" x14ac:dyDescent="0.2">
      <c r="A11" s="126">
        <v>9</v>
      </c>
      <c r="B11" s="126">
        <v>4</v>
      </c>
      <c r="C11" s="126"/>
      <c r="D11" s="129" t="s">
        <v>427</v>
      </c>
      <c r="E11" s="125" t="s">
        <v>426</v>
      </c>
      <c r="F11" s="9" t="s">
        <v>359</v>
      </c>
      <c r="G11" s="136">
        <f>H11*K11</f>
        <v>1</v>
      </c>
      <c r="H11" s="132">
        <v>1</v>
      </c>
      <c r="I11" s="132">
        <v>1</v>
      </c>
      <c r="J11" s="134">
        <v>1</v>
      </c>
      <c r="K11" s="134">
        <f t="shared" ref="K11" si="0">I11/J11</f>
        <v>1</v>
      </c>
    </row>
    <row r="13" spans="1:11" x14ac:dyDescent="0.2">
      <c r="A13" s="20"/>
      <c r="B13" s="20"/>
      <c r="C13" s="20"/>
      <c r="D13" s="20"/>
      <c r="E13" s="20"/>
    </row>
    <row r="14" spans="1:11" x14ac:dyDescent="0.2">
      <c r="A14" s="20"/>
      <c r="B14" s="20"/>
      <c r="C14" s="20"/>
      <c r="D14" s="20"/>
      <c r="E14" s="20"/>
    </row>
    <row r="15" spans="1:11" ht="12.75" customHeight="1" x14ac:dyDescent="0.2">
      <c r="A15" s="20"/>
      <c r="B15" s="20"/>
      <c r="C15" s="20"/>
      <c r="D15" s="20"/>
      <c r="E15" s="20"/>
    </row>
    <row r="16" spans="1:11" x14ac:dyDescent="0.2">
      <c r="A16" s="20"/>
      <c r="B16" s="20"/>
      <c r="C16" s="20"/>
      <c r="D16" s="20"/>
      <c r="E16" s="20"/>
    </row>
    <row r="17" spans="1:5" x14ac:dyDescent="0.2">
      <c r="A17" s="20"/>
      <c r="B17" s="20"/>
      <c r="C17" s="20"/>
      <c r="D17" s="20"/>
      <c r="E17" s="20"/>
    </row>
    <row r="18" spans="1:5" x14ac:dyDescent="0.2">
      <c r="A18" s="20"/>
      <c r="B18" s="20"/>
      <c r="C18" s="20"/>
      <c r="D18" s="20"/>
      <c r="E18" s="20"/>
    </row>
  </sheetData>
  <mergeCells count="8">
    <mergeCell ref="C7:E7"/>
    <mergeCell ref="A2:K2"/>
    <mergeCell ref="A3:E3"/>
    <mergeCell ref="A4:B5"/>
    <mergeCell ref="C4:C6"/>
    <mergeCell ref="D4:D6"/>
    <mergeCell ref="F4:F5"/>
    <mergeCell ref="E4:E6"/>
  </mergeCells>
  <pageMargins left="0.74803149606299213" right="0.74803149606299213" top="0.98425196850393704" bottom="0.98425196850393704" header="0.51181102362204722" footer="0.51181102362204722"/>
  <pageSetup paperSize="9" scale="84" fitToHeight="2" orientation="landscape" r:id="rId1"/>
  <headerFooter alignWithMargins="0">
    <oddHeader>&amp;CСтраница &amp;P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1</vt:lpstr>
      <vt:lpstr>2</vt:lpstr>
      <vt:lpstr>3</vt:lpstr>
      <vt:lpstr>4</vt:lpstr>
      <vt:lpstr>5</vt:lpstr>
      <vt:lpstr>6</vt:lpstr>
      <vt:lpstr>7</vt:lpstr>
      <vt:lpstr>8</vt:lpstr>
    </vt:vector>
  </TitlesOfParts>
  <Company>MoBIL 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NACH</dc:creator>
  <cp:lastModifiedBy>User</cp:lastModifiedBy>
  <cp:lastPrinted>2023-03-31T09:17:36Z</cp:lastPrinted>
  <dcterms:created xsi:type="dcterms:W3CDTF">2014-08-20T07:44:09Z</dcterms:created>
  <dcterms:modified xsi:type="dcterms:W3CDTF">2023-03-31T11:02:12Z</dcterms:modified>
</cp:coreProperties>
</file>